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YK27-3\Desktop\【2026年度】4月改訂\"/>
    </mc:Choice>
  </mc:AlternateContent>
  <xr:revisionPtr revIDLastSave="0" documentId="13_ncr:1_{AF80C646-D16C-497E-9294-E29A190491EF}" xr6:coauthVersionLast="36" xr6:coauthVersionMax="36" xr10:uidLastSave="{00000000-0000-0000-0000-000000000000}"/>
  <bookViews>
    <workbookView xWindow="0" yWindow="0" windowWidth="11496" windowHeight="8220" xr2:uid="{D0AC87DB-7637-4EE1-ABD0-66CB3738E861}"/>
  </bookViews>
  <sheets>
    <sheet name="入力用" sheetId="1" r:id="rId1"/>
    <sheet name="休館日" sheetId="2" r:id="rId2"/>
  </sheets>
  <definedNames>
    <definedName name="_xlnm.Print_Area" localSheetId="0">入力用!$A$1:$L$59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K42" i="1" l="1"/>
  <c r="K38" i="1"/>
  <c r="F48" i="1" l="1"/>
  <c r="R60" i="1" l="1"/>
  <c r="Q60" i="1"/>
  <c r="P60" i="1"/>
  <c r="N60" i="1"/>
  <c r="M60" i="1"/>
  <c r="L60" i="1"/>
  <c r="K60" i="1"/>
  <c r="J60" i="1"/>
  <c r="I60" i="1"/>
  <c r="H60" i="1"/>
  <c r="G60" i="1"/>
  <c r="F60" i="1"/>
  <c r="E60" i="1"/>
  <c r="D60" i="1"/>
  <c r="C60" i="1"/>
  <c r="B60" i="1"/>
  <c r="A60" i="1"/>
  <c r="H47" i="1" l="1"/>
  <c r="H46" i="1"/>
  <c r="H38" i="1"/>
  <c r="H42" i="1"/>
  <c r="H41" i="1"/>
  <c r="H40" i="1"/>
  <c r="H39" i="1"/>
  <c r="E42" i="1"/>
  <c r="E41" i="1"/>
  <c r="E40" i="1"/>
  <c r="E39" i="1"/>
  <c r="E38" i="1"/>
  <c r="H48" i="1" l="1"/>
  <c r="C48" i="1" l="1"/>
  <c r="O60" i="1" s="1"/>
  <c r="E48" i="1"/>
  <c r="L42" i="1"/>
  <c r="L38" i="1"/>
  <c r="K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YK27-2</author>
  </authors>
  <commentList>
    <comment ref="C42" authorId="0" shapeId="0" xr:uid="{741112ED-D100-4819-AAC2-9B6AC2D09162}">
      <text>
        <r>
          <rPr>
            <b/>
            <sz val="9"/>
            <color indexed="81"/>
            <rFont val="MS P ゴシック"/>
            <family val="3"/>
            <charset val="128"/>
          </rPr>
          <t>ボランティア、保護者、
カメラマン等、教職員以外の大人の方がいらっしゃる
場合はこちらへ人数をご入力ください。</t>
        </r>
      </text>
    </comment>
    <comment ref="F42" authorId="0" shapeId="0" xr:uid="{DEF7A2EA-4E38-48BD-92CD-86676E142686}">
      <text>
        <r>
          <rPr>
            <b/>
            <sz val="9"/>
            <color indexed="81"/>
            <rFont val="MS P ゴシック"/>
            <family val="3"/>
            <charset val="128"/>
          </rPr>
          <t>ボランティア、保護者、カメラマン等、教職員以外の大人の方が観覧する場合はこちらに人数をご入力ください。</t>
        </r>
        <r>
          <rPr>
            <sz val="9"/>
            <color indexed="81"/>
            <rFont val="MS P ゴシック"/>
            <family val="3"/>
            <charset val="128"/>
          </rPr>
          <t xml:space="preserve">
</t>
        </r>
      </text>
    </comment>
    <comment ref="C43" authorId="0" shapeId="0" xr:uid="{D217A8DB-A590-41DB-93F3-E2AAC7D8DA45}">
      <text>
        <r>
          <rPr>
            <b/>
            <sz val="9"/>
            <color indexed="81"/>
            <rFont val="MS P ゴシック"/>
            <family val="3"/>
            <charset val="128"/>
          </rPr>
          <t>例：
カメラマン　1名
保護者　1名</t>
        </r>
        <r>
          <rPr>
            <sz val="9"/>
            <color indexed="81"/>
            <rFont val="MS P ゴシック"/>
            <family val="3"/>
            <charset val="128"/>
          </rPr>
          <t xml:space="preserve">
</t>
        </r>
      </text>
    </comment>
    <comment ref="F43" authorId="0" shapeId="0" xr:uid="{E84FDFEC-C61E-4A6C-8040-1F25950732F8}">
      <text>
        <r>
          <rPr>
            <b/>
            <sz val="9"/>
            <color indexed="81"/>
            <rFont val="MS P ゴシック"/>
            <family val="3"/>
            <charset val="128"/>
          </rPr>
          <t>例：
カメラマン　1名
保護者　1名</t>
        </r>
        <r>
          <rPr>
            <sz val="9"/>
            <color indexed="81"/>
            <rFont val="MS P ゴシック"/>
            <family val="3"/>
            <charset val="128"/>
          </rPr>
          <t xml:space="preserve">
</t>
        </r>
      </text>
    </comment>
  </commentList>
</comments>
</file>

<file path=xl/sharedStrings.xml><?xml version="1.0" encoding="utf-8"?>
<sst xmlns="http://schemas.openxmlformats.org/spreadsheetml/2006/main" count="123" uniqueCount="91">
  <si>
    <t>メールでのお申込み　宛先：</t>
    <rPh sb="6" eb="8">
      <t>モウシコ</t>
    </rPh>
    <rPh sb="10" eb="12">
      <t>アテサキ</t>
    </rPh>
    <phoneticPr fontId="1"/>
  </si>
  <si>
    <t>group@kagakukan.pref.yamanashi.jp</t>
    <phoneticPr fontId="3"/>
  </si>
  <si>
    <t>FAXでのお申込み　送信先：</t>
    <rPh sb="6" eb="8">
      <t>モウシコ</t>
    </rPh>
    <rPh sb="10" eb="12">
      <t>ソウシン</t>
    </rPh>
    <rPh sb="12" eb="13">
      <t>サキ</t>
    </rPh>
    <phoneticPr fontId="1"/>
  </si>
  <si>
    <t>※メールに添付する際はExcelデータのまま送っていただきますようお願いいたします。</t>
    <rPh sb="5" eb="7">
      <t>テンプ</t>
    </rPh>
    <rPh sb="9" eb="10">
      <t>サイ</t>
    </rPh>
    <rPh sb="22" eb="23">
      <t>オク</t>
    </rPh>
    <rPh sb="34" eb="35">
      <t>ネガ</t>
    </rPh>
    <phoneticPr fontId="1"/>
  </si>
  <si>
    <t>利用日</t>
    <rPh sb="0" eb="3">
      <t>リヨウビ</t>
    </rPh>
    <phoneticPr fontId="1"/>
  </si>
  <si>
    <t>利用時間</t>
    <rPh sb="0" eb="2">
      <t>リヨウ</t>
    </rPh>
    <rPh sb="2" eb="4">
      <t>ジカン</t>
    </rPh>
    <phoneticPr fontId="1"/>
  </si>
  <si>
    <t>利用条件</t>
    <rPh sb="0" eb="2">
      <t>リヨウ</t>
    </rPh>
    <rPh sb="2" eb="4">
      <t>ジョウケン</t>
    </rPh>
    <phoneticPr fontId="1"/>
  </si>
  <si>
    <t>該当する利用条件を選択してください。</t>
  </si>
  <si>
    <t>区分</t>
    <rPh sb="0" eb="2">
      <t>クブン</t>
    </rPh>
    <phoneticPr fontId="1"/>
  </si>
  <si>
    <t>選択してください。</t>
  </si>
  <si>
    <t>学年</t>
    <rPh sb="0" eb="2">
      <t>ガクネン</t>
    </rPh>
    <phoneticPr fontId="1"/>
  </si>
  <si>
    <t>団体名</t>
    <rPh sb="0" eb="2">
      <t>ダンタイ</t>
    </rPh>
    <rPh sb="2" eb="3">
      <t>メイ</t>
    </rPh>
    <phoneticPr fontId="1"/>
  </si>
  <si>
    <t>都道府県</t>
    <rPh sb="0" eb="4">
      <t>トドウフケン</t>
    </rPh>
    <phoneticPr fontId="1"/>
  </si>
  <si>
    <t>団体住所</t>
    <rPh sb="0" eb="2">
      <t>ダンタイ</t>
    </rPh>
    <rPh sb="2" eb="4">
      <t>ジュウショ</t>
    </rPh>
    <phoneticPr fontId="1"/>
  </si>
  <si>
    <t>所属会社</t>
    <rPh sb="0" eb="2">
      <t>ショゾク</t>
    </rPh>
    <rPh sb="2" eb="4">
      <t>ガイシャ</t>
    </rPh>
    <phoneticPr fontId="1"/>
  </si>
  <si>
    <t>旅行代理店が窓口の場合は会社名をこちらにご記入ください。</t>
    <rPh sb="0" eb="5">
      <t>リョコウダイリテン</t>
    </rPh>
    <rPh sb="6" eb="8">
      <t>マドグチ</t>
    </rPh>
    <rPh sb="9" eb="11">
      <t>バアイ</t>
    </rPh>
    <rPh sb="12" eb="15">
      <t>カイシャメイ</t>
    </rPh>
    <rPh sb="21" eb="23">
      <t>キニュウ</t>
    </rPh>
    <phoneticPr fontId="1"/>
  </si>
  <si>
    <t>担当者氏名</t>
    <rPh sb="0" eb="3">
      <t>タントウシャ</t>
    </rPh>
    <rPh sb="3" eb="5">
      <t>シメイ</t>
    </rPh>
    <phoneticPr fontId="1"/>
  </si>
  <si>
    <t>電話番号</t>
    <rPh sb="0" eb="4">
      <t>デンワバンゴウ</t>
    </rPh>
    <phoneticPr fontId="1"/>
  </si>
  <si>
    <t>FAX番号</t>
    <rPh sb="3" eb="5">
      <t>バンゴウ</t>
    </rPh>
    <phoneticPr fontId="1"/>
  </si>
  <si>
    <t>当日の連絡先</t>
    <rPh sb="0" eb="2">
      <t>トウジツ</t>
    </rPh>
    <rPh sb="3" eb="6">
      <t>レンラクサキ</t>
    </rPh>
    <phoneticPr fontId="1"/>
  </si>
  <si>
    <t>交通手段</t>
    <rPh sb="0" eb="4">
      <t>コウツウシュダン</t>
    </rPh>
    <phoneticPr fontId="1"/>
  </si>
  <si>
    <t>台数</t>
    <rPh sb="0" eb="2">
      <t>ダイスウ</t>
    </rPh>
    <phoneticPr fontId="1"/>
  </si>
  <si>
    <r>
      <rPr>
        <b/>
        <sz val="14"/>
        <rFont val="ＭＳ Ｐゴシック"/>
        <family val="3"/>
        <charset val="128"/>
      </rPr>
      <t>ご予約内容</t>
    </r>
    <r>
      <rPr>
        <sz val="14"/>
        <rFont val="ＭＳ Ｐゴシック"/>
        <family val="3"/>
        <charset val="128"/>
      </rPr>
      <t>　　　※平日限定イベントのご予約は、ご利用日の1か月前までです。</t>
    </r>
    <rPh sb="1" eb="3">
      <t>ヨヤク</t>
    </rPh>
    <rPh sb="3" eb="5">
      <t>ナイヨウ</t>
    </rPh>
    <rPh sb="9" eb="11">
      <t>ヘイジツ</t>
    </rPh>
    <rPh sb="11" eb="13">
      <t>ゲンテイ</t>
    </rPh>
    <rPh sb="19" eb="21">
      <t>ヨヤク</t>
    </rPh>
    <rPh sb="24" eb="26">
      <t>リヨウ</t>
    </rPh>
    <rPh sb="26" eb="27">
      <t>ビ</t>
    </rPh>
    <rPh sb="30" eb="31">
      <t>ゲツ</t>
    </rPh>
    <rPh sb="31" eb="32">
      <t>マエ</t>
    </rPh>
    <phoneticPr fontId="1"/>
  </si>
  <si>
    <t>参加希望の有無</t>
    <rPh sb="0" eb="2">
      <t>サンカ</t>
    </rPh>
    <rPh sb="2" eb="4">
      <t>キボウ</t>
    </rPh>
    <rPh sb="5" eb="7">
      <t>ウム</t>
    </rPh>
    <phoneticPr fontId="1"/>
  </si>
  <si>
    <t>ご希望の内容</t>
    <rPh sb="1" eb="3">
      <t>キボウ</t>
    </rPh>
    <rPh sb="4" eb="6">
      <t>ナイヨウ</t>
    </rPh>
    <phoneticPr fontId="1"/>
  </si>
  <si>
    <t>ご希望の時間</t>
    <rPh sb="1" eb="3">
      <t>キボウ</t>
    </rPh>
    <rPh sb="4" eb="6">
      <t>ジカン</t>
    </rPh>
    <phoneticPr fontId="1"/>
  </si>
  <si>
    <t>希望の時間を選択してください。</t>
  </si>
  <si>
    <t>実験工作</t>
    <rPh sb="0" eb="2">
      <t>ジッケン</t>
    </rPh>
    <rPh sb="2" eb="4">
      <t>コウサク</t>
    </rPh>
    <phoneticPr fontId="1"/>
  </si>
  <si>
    <t>教室内容を選択してください。</t>
  </si>
  <si>
    <t>ショーのタイトルを選択してください。</t>
  </si>
  <si>
    <t>太陽観察</t>
    <rPh sb="0" eb="2">
      <t>タイヨウ</t>
    </rPh>
    <rPh sb="2" eb="4">
      <t>カンサツ</t>
    </rPh>
    <phoneticPr fontId="1"/>
  </si>
  <si>
    <t>昼食場所</t>
    <rPh sb="0" eb="4">
      <t>チュウショクバショ</t>
    </rPh>
    <phoneticPr fontId="1"/>
  </si>
  <si>
    <t>利用の有無</t>
    <rPh sb="0" eb="2">
      <t>リヨウ</t>
    </rPh>
    <rPh sb="3" eb="5">
      <t>ウム</t>
    </rPh>
    <phoneticPr fontId="1"/>
  </si>
  <si>
    <t>利用希望時間</t>
    <rPh sb="0" eb="2">
      <t>リヨウ</t>
    </rPh>
    <rPh sb="2" eb="4">
      <t>キボウ</t>
    </rPh>
    <rPh sb="4" eb="6">
      <t>ジカン</t>
    </rPh>
    <phoneticPr fontId="1"/>
  </si>
  <si>
    <t>希望の時間帯を選択してください。</t>
  </si>
  <si>
    <t>昼食場所のご予約は平日のみ可能です。企画展などによりご利用いただける場所が異なります。</t>
    <rPh sb="0" eb="2">
      <t>チュウショク</t>
    </rPh>
    <rPh sb="2" eb="4">
      <t>バショ</t>
    </rPh>
    <rPh sb="6" eb="8">
      <t>ヨヤク</t>
    </rPh>
    <rPh sb="9" eb="11">
      <t>ヘイジツ</t>
    </rPh>
    <rPh sb="13" eb="15">
      <t>カノウ</t>
    </rPh>
    <rPh sb="18" eb="21">
      <t>キカクテン</t>
    </rPh>
    <rPh sb="27" eb="29">
      <t>リヨウ</t>
    </rPh>
    <rPh sb="34" eb="36">
      <t>バショ</t>
    </rPh>
    <rPh sb="37" eb="38">
      <t>コト</t>
    </rPh>
    <phoneticPr fontId="1"/>
  </si>
  <si>
    <t>支払い方法</t>
    <rPh sb="0" eb="2">
      <t>シハラ</t>
    </rPh>
    <rPh sb="3" eb="5">
      <t>ホウホウ</t>
    </rPh>
    <phoneticPr fontId="1"/>
  </si>
  <si>
    <t>ご希望の支払い方法を選択してください。</t>
  </si>
  <si>
    <t>車いすでお越しになる方の人数</t>
    <rPh sb="0" eb="1">
      <t>クルマ</t>
    </rPh>
    <rPh sb="5" eb="6">
      <t>コ</t>
    </rPh>
    <rPh sb="10" eb="11">
      <t>カタ</t>
    </rPh>
    <rPh sb="12" eb="14">
      <t>ニンズウ</t>
    </rPh>
    <phoneticPr fontId="1"/>
  </si>
  <si>
    <t>障がい者手帳をお持ちの方及びその介助者1名は、入館料減免対象です。「入館料減免申請書」を本申込書と併せてご提出ください。</t>
    <rPh sb="12" eb="13">
      <t>オヨ</t>
    </rPh>
    <rPh sb="16" eb="19">
      <t>カイジョシャ</t>
    </rPh>
    <rPh sb="20" eb="21">
      <t>メイ</t>
    </rPh>
    <rPh sb="23" eb="28">
      <t>ニュウカンリョウゲンメン</t>
    </rPh>
    <rPh sb="28" eb="30">
      <t>タイショウ</t>
    </rPh>
    <rPh sb="44" eb="48">
      <t>ホンモウシコミショ</t>
    </rPh>
    <rPh sb="49" eb="50">
      <t>アワ</t>
    </rPh>
    <rPh sb="53" eb="55">
      <t>テイシュツ</t>
    </rPh>
    <phoneticPr fontId="1"/>
  </si>
  <si>
    <t>特記事項</t>
    <rPh sb="0" eb="4">
      <t>トッキジコウ</t>
    </rPh>
    <phoneticPr fontId="1"/>
  </si>
  <si>
    <t>下見</t>
    <rPh sb="0" eb="2">
      <t>シタミ</t>
    </rPh>
    <phoneticPr fontId="1"/>
  </si>
  <si>
    <t>予定の有無</t>
    <rPh sb="0" eb="2">
      <t>ヨテイ</t>
    </rPh>
    <rPh sb="3" eb="5">
      <t>ウム</t>
    </rPh>
    <phoneticPr fontId="1"/>
  </si>
  <si>
    <t>来館日</t>
    <rPh sb="0" eb="3">
      <t>ライカンビ</t>
    </rPh>
    <phoneticPr fontId="1"/>
  </si>
  <si>
    <t>時間</t>
    <rPh sb="0" eb="2">
      <t>ジカン</t>
    </rPh>
    <phoneticPr fontId="1"/>
  </si>
  <si>
    <r>
      <rPr>
        <b/>
        <sz val="14"/>
        <color theme="1"/>
        <rFont val="ＭＳ Ｐゴシック"/>
        <family val="3"/>
        <charset val="128"/>
      </rPr>
      <t>ご人数内訳</t>
    </r>
    <r>
      <rPr>
        <sz val="14"/>
        <color theme="1"/>
        <rFont val="ＭＳ Ｐゴシック"/>
        <family val="3"/>
        <charset val="128"/>
      </rPr>
      <t>　　　※太枠部分の人数のみご入力ください。金額部分は当館にて入力し、返信いたします。</t>
    </r>
    <rPh sb="1" eb="3">
      <t>ニンズウ</t>
    </rPh>
    <rPh sb="3" eb="5">
      <t>ウチワケ</t>
    </rPh>
    <rPh sb="9" eb="11">
      <t>フトワク</t>
    </rPh>
    <rPh sb="11" eb="13">
      <t>ブブン</t>
    </rPh>
    <rPh sb="14" eb="16">
      <t>ニンズウ</t>
    </rPh>
    <rPh sb="19" eb="21">
      <t>ニュウリョク</t>
    </rPh>
    <rPh sb="26" eb="28">
      <t>キンガク</t>
    </rPh>
    <rPh sb="28" eb="30">
      <t>ブブン</t>
    </rPh>
    <rPh sb="31" eb="33">
      <t>トウカン</t>
    </rPh>
    <rPh sb="35" eb="37">
      <t>ニュウリョク</t>
    </rPh>
    <rPh sb="39" eb="41">
      <t>ヘンシン</t>
    </rPh>
    <phoneticPr fontId="1"/>
  </si>
  <si>
    <t>入館人数</t>
    <rPh sb="0" eb="2">
      <t>ニュウカン</t>
    </rPh>
    <rPh sb="2" eb="4">
      <t>ニンズウ</t>
    </rPh>
    <phoneticPr fontId="1"/>
  </si>
  <si>
    <t>実験工作作成人数</t>
    <rPh sb="0" eb="2">
      <t>ジッケン</t>
    </rPh>
    <rPh sb="2" eb="4">
      <t>コウサク</t>
    </rPh>
    <rPh sb="4" eb="6">
      <t>サクセイ</t>
    </rPh>
    <rPh sb="6" eb="8">
      <t>ニンズウ</t>
    </rPh>
    <phoneticPr fontId="1"/>
  </si>
  <si>
    <t>人数</t>
    <rPh sb="0" eb="2">
      <t>ニンズウ</t>
    </rPh>
    <phoneticPr fontId="1"/>
  </si>
  <si>
    <t>単価</t>
    <rPh sb="0" eb="2">
      <t>タンカ</t>
    </rPh>
    <phoneticPr fontId="1"/>
  </si>
  <si>
    <t>金額</t>
    <rPh sb="0" eb="2">
      <t>キンガク</t>
    </rPh>
    <phoneticPr fontId="1"/>
  </si>
  <si>
    <t>教職員</t>
    <rPh sb="0" eb="3">
      <t>キョウショクイン</t>
    </rPh>
    <phoneticPr fontId="1"/>
  </si>
  <si>
    <t>小学生</t>
    <rPh sb="0" eb="3">
      <t>ショウガクセイ</t>
    </rPh>
    <phoneticPr fontId="1"/>
  </si>
  <si>
    <t>中学生</t>
    <rPh sb="0" eb="3">
      <t>チュウガクセイ</t>
    </rPh>
    <phoneticPr fontId="1"/>
  </si>
  <si>
    <t>こどもクラフト作成人数</t>
    <rPh sb="7" eb="9">
      <t>サクセイ</t>
    </rPh>
    <rPh sb="9" eb="11">
      <t>ニンズウ</t>
    </rPh>
    <phoneticPr fontId="1"/>
  </si>
  <si>
    <t>高校生</t>
    <rPh sb="0" eb="3">
      <t>コウコウセイ</t>
    </rPh>
    <phoneticPr fontId="1"/>
  </si>
  <si>
    <t>大人（教職員以外）</t>
    <rPh sb="0" eb="2">
      <t>オトナ</t>
    </rPh>
    <rPh sb="3" eb="6">
      <t>キョウショクイン</t>
    </rPh>
    <rPh sb="6" eb="8">
      <t>イガイ</t>
    </rPh>
    <phoneticPr fontId="1"/>
  </si>
  <si>
    <t>サイエンスショー参加人数</t>
    <rPh sb="8" eb="10">
      <t>サンカ</t>
    </rPh>
    <rPh sb="10" eb="12">
      <t>ニンズウ</t>
    </rPh>
    <phoneticPr fontId="1"/>
  </si>
  <si>
    <t>未就学児（3歳以上）</t>
    <rPh sb="0" eb="4">
      <t>ミシュウガクジ</t>
    </rPh>
    <rPh sb="6" eb="7">
      <t>サイ</t>
    </rPh>
    <rPh sb="7" eb="9">
      <t>イジョウ</t>
    </rPh>
    <phoneticPr fontId="1"/>
  </si>
  <si>
    <t>無料</t>
    <rPh sb="0" eb="2">
      <t>ムリョウ</t>
    </rPh>
    <phoneticPr fontId="1"/>
  </si>
  <si>
    <t>未就学児（2歳以下）</t>
    <rPh sb="0" eb="4">
      <t>ミシュウガクジ</t>
    </rPh>
    <rPh sb="6" eb="7">
      <t>サイ</t>
    </rPh>
    <rPh sb="7" eb="9">
      <t>イカ</t>
    </rPh>
    <phoneticPr fontId="1"/>
  </si>
  <si>
    <t>合計</t>
    <rPh sb="0" eb="2">
      <t>ゴウケイ</t>
    </rPh>
    <phoneticPr fontId="1"/>
  </si>
  <si>
    <t>太陽観察参加人数</t>
    <rPh sb="0" eb="2">
      <t>タイヨウ</t>
    </rPh>
    <rPh sb="2" eb="4">
      <t>カンサツ</t>
    </rPh>
    <rPh sb="4" eb="6">
      <t>サンカ</t>
    </rPh>
    <rPh sb="6" eb="8">
      <t>ニンズウ</t>
    </rPh>
    <phoneticPr fontId="1"/>
  </si>
  <si>
    <t>総合計金額</t>
    <rPh sb="0" eb="5">
      <t>ソウゴウケイキンガク</t>
    </rPh>
    <phoneticPr fontId="1"/>
  </si>
  <si>
    <t>当館使用欄</t>
    <rPh sb="0" eb="2">
      <t>トウカン</t>
    </rPh>
    <rPh sb="2" eb="5">
      <t>シヨウラン</t>
    </rPh>
    <phoneticPr fontId="1"/>
  </si>
  <si>
    <t>予約完了送信</t>
    <rPh sb="0" eb="2">
      <t>ヨヤク</t>
    </rPh>
    <rPh sb="2" eb="4">
      <t>カンリョウ</t>
    </rPh>
    <rPh sb="4" eb="6">
      <t>ソウシン</t>
    </rPh>
    <phoneticPr fontId="1"/>
  </si>
  <si>
    <t>受信日時</t>
    <rPh sb="0" eb="4">
      <t>ジュシンニチジ</t>
    </rPh>
    <phoneticPr fontId="1"/>
  </si>
  <si>
    <t>担当</t>
    <rPh sb="0" eb="2">
      <t>タントウ</t>
    </rPh>
    <phoneticPr fontId="1"/>
  </si>
  <si>
    <t>山梨県立科学館　　団体利用申込書（県内学校学習利用減免申請書） 　・　予約確認書</t>
  </si>
  <si>
    <t>055-254-8159</t>
  </si>
  <si>
    <t>※当館よりお送りする予約確定のメールまたはFAXをもって予約完了となります。</t>
  </si>
  <si>
    <t>～</t>
  </si>
  <si>
    <t>フリガナ</t>
  </si>
  <si>
    <t>メールアドレス</t>
  </si>
  <si>
    <t>イベント</t>
  </si>
  <si>
    <t>こどもクラフト</t>
  </si>
  <si>
    <t>サイエンスショー</t>
  </si>
  <si>
    <t>￥</t>
  </si>
  <si>
    <t>指定管理者　山梨科学推進グループは、当申込書および関連の提出書類に記載していただく個人情報を山梨県立科学館のご利用に関する手続き等の目的で利用いたします。</t>
  </si>
  <si>
    <t>※必ずホームページをご覧の上、ご予約ください。　　　　　※ご記入内容に不備や漏れがある場合は予約確保はできません。</t>
    <phoneticPr fontId="3"/>
  </si>
  <si>
    <t>市区町村
以降</t>
    <rPh sb="0" eb="4">
      <t>シクチョウソン</t>
    </rPh>
    <rPh sb="5" eb="7">
      <t>イコウ</t>
    </rPh>
    <phoneticPr fontId="1"/>
  </si>
  <si>
    <r>
      <rPr>
        <b/>
        <sz val="12"/>
        <color theme="1"/>
        <rFont val="ＭＳ Ｐゴシック"/>
        <family val="3"/>
        <charset val="128"/>
      </rPr>
      <t>平日限定イベント</t>
    </r>
    <r>
      <rPr>
        <sz val="12"/>
        <color theme="1"/>
        <rFont val="ＭＳ Ｐゴシック"/>
        <family val="3"/>
        <charset val="128"/>
      </rPr>
      <t xml:space="preserve">
</t>
    </r>
    <r>
      <rPr>
        <b/>
        <sz val="11"/>
        <color theme="1"/>
        <rFont val="ＭＳ Ｐゴシック"/>
        <family val="3"/>
        <charset val="128"/>
      </rPr>
      <t>※晴天/雨天時のみ来館の場合はご予約いただけません</t>
    </r>
    <r>
      <rPr>
        <b/>
        <sz val="12"/>
        <color theme="1"/>
        <rFont val="ＭＳ Ｐゴシック"/>
        <family val="3"/>
        <charset val="128"/>
      </rPr>
      <t>。</t>
    </r>
    <rPh sb="0" eb="2">
      <t>ヘイジツ</t>
    </rPh>
    <rPh sb="2" eb="4">
      <t>ゲンテイ</t>
    </rPh>
    <rPh sb="11" eb="13">
      <t>セイテン</t>
    </rPh>
    <rPh sb="14" eb="17">
      <t>ウテンジ</t>
    </rPh>
    <rPh sb="19" eb="21">
      <t>ライカン</t>
    </rPh>
    <rPh sb="22" eb="24">
      <t>バアイ</t>
    </rPh>
    <rPh sb="26" eb="28">
      <t>ヨヤク</t>
    </rPh>
    <phoneticPr fontId="1"/>
  </si>
  <si>
    <t>選択してください。</t>
    <phoneticPr fontId="3"/>
  </si>
  <si>
    <t>プラネタリウム</t>
    <phoneticPr fontId="3"/>
  </si>
  <si>
    <t>プラネタリウム観覧人数</t>
    <rPh sb="7" eb="9">
      <t>カンラン</t>
    </rPh>
    <rPh sb="9" eb="11">
      <t>ニンズウ</t>
    </rPh>
    <phoneticPr fontId="1"/>
  </si>
  <si>
    <t>大人（教職員以外）の方が観覧する場合、こちらに内訳をご入力ください。</t>
    <rPh sb="0" eb="2">
      <t>オトナ</t>
    </rPh>
    <rPh sb="3" eb="8">
      <t>キョウショクインイガイ</t>
    </rPh>
    <rPh sb="10" eb="11">
      <t>カタ</t>
    </rPh>
    <rPh sb="12" eb="14">
      <t>カンラン</t>
    </rPh>
    <rPh sb="16" eb="18">
      <t>バアイ</t>
    </rPh>
    <rPh sb="23" eb="25">
      <t>ウチワケ</t>
    </rPh>
    <rPh sb="27" eb="29">
      <t>ニュウリョク</t>
    </rPh>
    <phoneticPr fontId="3"/>
  </si>
  <si>
    <t>大人（教職員以外）の方の内訳を
こちらにご入力ください。</t>
    <rPh sb="0" eb="2">
      <t>オトナ</t>
    </rPh>
    <rPh sb="3" eb="8">
      <t>キョウショクインイガイ</t>
    </rPh>
    <rPh sb="10" eb="11">
      <t>カタ</t>
    </rPh>
    <rPh sb="12" eb="14">
      <t>ウチワケ</t>
    </rPh>
    <rPh sb="21" eb="23">
      <t>ニュウリョク</t>
    </rPh>
    <phoneticPr fontId="3"/>
  </si>
  <si>
    <t>休館日</t>
    <rPh sb="0" eb="3">
      <t>キュウカンビ</t>
    </rPh>
    <phoneticPr fontId="21"/>
  </si>
  <si>
    <t>祝日・繁忙期</t>
    <rPh sb="0" eb="2">
      <t>シュクジツ</t>
    </rPh>
    <rPh sb="3" eb="6">
      <t>ハンボウキ</t>
    </rPh>
    <phoneticPr fontId="21"/>
  </si>
  <si>
    <t>選択してください。</t>
    <phoneticPr fontId="3"/>
  </si>
  <si>
    <t>番組名を選択してください。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</si>
</sst>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年&quot;"/>
    <numFmt numFmtId="177" formatCode="0&quot;月&quot;"/>
    <numFmt numFmtId="178" formatCode="0&quot;日&quot;"/>
    <numFmt numFmtId="179" formatCode="0&quot;時&quot;"/>
    <numFmt numFmtId="180" formatCode="0&quot;分&quot;"/>
    <numFmt numFmtId="181" formatCode="0&quot;台&quot;"/>
    <numFmt numFmtId="182" formatCode="0&quot;名&quot;"/>
    <numFmt numFmtId="183" formatCode="#,##0_);[Red]\(#,##0\)"/>
    <numFmt numFmtId="184" formatCode="h:mm;@"/>
    <numFmt numFmtId="185" formatCode="[$-F800]dddd\,\ mmmm\ dd\,\ yyyy"/>
    <numFmt numFmtId="186" formatCode="yyyy&quot;年&quot;m&quot;月&quot;d&quot;日&quot;;@"/>
  </numFmts>
  <fonts count="22">
    <font>
      <sz val="11"/>
      <color theme="1"/>
      <name val="游ゴシック"/>
      <family val="2"/>
      <charset val="128"/>
      <scheme val="minor"/>
    </font>
    <font>
      <sz val="18"/>
      <color theme="3"/>
      <name val="游ゴシック Light"/>
      <family val="2"/>
      <charset val="128"/>
      <scheme val="major"/>
    </font>
    <font>
      <u/>
      <sz val="11"/>
      <color theme="10"/>
      <name val="游ゴシック"/>
      <family val="2"/>
      <charset val="128"/>
      <scheme val="minor"/>
    </font>
    <font>
      <sz val="6"/>
      <name val="ＭＳ Ｐゴシック"/>
      <family val="3"/>
      <charset val="128"/>
    </font>
    <font>
      <sz val="14"/>
      <name val="ＭＳ Ｐゴシック"/>
      <family val="3"/>
      <charset val="128"/>
    </font>
    <font>
      <u/>
      <sz val="14"/>
      <color theme="10"/>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b/>
      <sz val="14"/>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6"/>
      <color theme="1"/>
      <name val="ＭＳ Ｐゴシック"/>
      <family val="3"/>
      <charset val="128"/>
    </font>
    <font>
      <sz val="9"/>
      <color theme="1"/>
      <name val="ＭＳ Ｐゴシック"/>
      <family val="3"/>
      <charset val="128"/>
    </font>
    <font>
      <b/>
      <sz val="11"/>
      <color rgb="FFFF0000"/>
      <name val="ＭＳ Ｐゴシック"/>
      <family val="3"/>
      <charset val="128"/>
    </font>
    <font>
      <sz val="8"/>
      <color theme="1"/>
      <name val="ＭＳ Ｐゴシック"/>
      <family val="3"/>
      <charset val="128"/>
    </font>
    <font>
      <sz val="11"/>
      <color theme="1"/>
      <name val="游ゴシック"/>
      <family val="2"/>
      <charset val="128"/>
      <scheme val="minor"/>
    </font>
    <font>
      <b/>
      <sz val="18"/>
      <color theme="1"/>
      <name val="ＭＳ Ｐゴシック"/>
      <family val="3"/>
      <charset val="128"/>
    </font>
    <font>
      <b/>
      <sz val="9"/>
      <color indexed="81"/>
      <name val="MS P ゴシック"/>
      <family val="3"/>
      <charset val="128"/>
    </font>
    <font>
      <sz val="9"/>
      <color indexed="81"/>
      <name val="MS P ゴシック"/>
      <family val="3"/>
      <charset val="128"/>
    </font>
    <font>
      <sz val="6"/>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hair">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142">
    <xf numFmtId="0" fontId="0" fillId="0" borderId="0" xfId="0">
      <alignment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xf>
    <xf numFmtId="0" fontId="6" fillId="0" borderId="0" xfId="0" applyFont="1">
      <alignment vertical="center"/>
    </xf>
    <xf numFmtId="0" fontId="7" fillId="2" borderId="10" xfId="0" applyFont="1" applyFill="1" applyBorder="1" applyAlignment="1">
      <alignment horizontal="center" vertical="center"/>
    </xf>
    <xf numFmtId="0" fontId="6" fillId="0" borderId="16" xfId="0" applyFont="1" applyBorder="1">
      <alignment vertical="center"/>
    </xf>
    <xf numFmtId="0" fontId="7" fillId="2" borderId="13" xfId="0" applyFont="1" applyFill="1" applyBorder="1" applyAlignment="1">
      <alignment horizontal="center" vertical="center"/>
    </xf>
    <xf numFmtId="0" fontId="12" fillId="0" borderId="0" xfId="0" applyFont="1">
      <alignment vertical="center"/>
    </xf>
    <xf numFmtId="0" fontId="10" fillId="0" borderId="0" xfId="0" applyFont="1">
      <alignment vertical="center"/>
    </xf>
    <xf numFmtId="0" fontId="6" fillId="0" borderId="0" xfId="0" applyFont="1" applyFill="1" applyAlignment="1">
      <alignment vertical="center"/>
    </xf>
    <xf numFmtId="0" fontId="6" fillId="0" borderId="11" xfId="0" applyFont="1" applyBorder="1">
      <alignment vertical="center"/>
    </xf>
    <xf numFmtId="0" fontId="6" fillId="0" borderId="0" xfId="0" applyFont="1" applyBorder="1">
      <alignment vertical="center"/>
    </xf>
    <xf numFmtId="0" fontId="7" fillId="2" borderId="10" xfId="0" applyFont="1" applyFill="1" applyBorder="1" applyAlignment="1">
      <alignment horizontal="center" vertical="center"/>
    </xf>
    <xf numFmtId="0" fontId="14" fillId="0" borderId="0" xfId="0" applyFont="1">
      <alignment vertical="center"/>
    </xf>
    <xf numFmtId="0" fontId="12" fillId="0" borderId="16" xfId="0" applyFont="1" applyBorder="1">
      <alignment vertical="center"/>
    </xf>
    <xf numFmtId="0" fontId="12" fillId="0" borderId="12" xfId="0" applyFont="1" applyBorder="1">
      <alignment vertical="center"/>
    </xf>
    <xf numFmtId="0" fontId="12" fillId="0" borderId="14" xfId="0" applyFont="1" applyBorder="1">
      <alignment vertical="center"/>
    </xf>
    <xf numFmtId="0" fontId="12" fillId="0" borderId="1" xfId="0" applyFont="1" applyBorder="1">
      <alignment vertical="center"/>
    </xf>
    <xf numFmtId="0" fontId="12" fillId="0" borderId="15" xfId="0" applyFont="1" applyBorder="1">
      <alignment vertical="center"/>
    </xf>
    <xf numFmtId="0" fontId="12" fillId="0" borderId="12" xfId="0" applyFont="1" applyBorder="1" applyAlignment="1">
      <alignment horizontal="left" vertical="top"/>
    </xf>
    <xf numFmtId="0" fontId="16" fillId="0" borderId="12" xfId="0" applyFont="1" applyBorder="1" applyAlignment="1">
      <alignment horizontal="left" vertical="top"/>
    </xf>
    <xf numFmtId="0" fontId="13" fillId="0" borderId="0" xfId="0" applyFont="1">
      <alignment vertical="center"/>
    </xf>
    <xf numFmtId="183" fontId="10" fillId="0" borderId="3" xfId="0" applyNumberFormat="1" applyFont="1" applyBorder="1" applyAlignment="1">
      <alignment horizontal="right" vertical="center"/>
    </xf>
    <xf numFmtId="0" fontId="6" fillId="0" borderId="5" xfId="0" applyFont="1" applyBorder="1" applyAlignment="1">
      <alignment horizontal="center" vertical="center"/>
    </xf>
    <xf numFmtId="183" fontId="10" fillId="0" borderId="2" xfId="2" applyNumberFormat="1" applyFont="1" applyFill="1" applyBorder="1" applyAlignment="1" applyProtection="1">
      <alignment horizontal="right" vertical="center"/>
    </xf>
    <xf numFmtId="183" fontId="10" fillId="0" borderId="11" xfId="2" applyNumberFormat="1" applyFont="1" applyFill="1" applyBorder="1" applyAlignment="1" applyProtection="1">
      <alignment horizontal="right" vertical="center"/>
    </xf>
    <xf numFmtId="0" fontId="10" fillId="0" borderId="6" xfId="0" applyFont="1" applyBorder="1">
      <alignment vertical="center"/>
    </xf>
    <xf numFmtId="3" fontId="10" fillId="0" borderId="6" xfId="0" applyNumberFormat="1" applyFont="1" applyBorder="1">
      <alignment vertical="center"/>
    </xf>
    <xf numFmtId="3" fontId="10" fillId="0" borderId="20" xfId="0" applyNumberFormat="1" applyFont="1" applyBorder="1">
      <alignment vertical="center"/>
    </xf>
    <xf numFmtId="183" fontId="10" fillId="0" borderId="23" xfId="0" applyNumberFormat="1" applyFont="1" applyBorder="1">
      <alignment vertical="center"/>
    </xf>
    <xf numFmtId="183" fontId="10" fillId="0" borderId="10" xfId="0" applyNumberFormat="1" applyFont="1" applyBorder="1">
      <alignment vertical="center"/>
    </xf>
    <xf numFmtId="0" fontId="10" fillId="0" borderId="3" xfId="0" applyFont="1" applyBorder="1" applyAlignment="1">
      <alignment horizontal="center" vertical="center"/>
    </xf>
    <xf numFmtId="14" fontId="0" fillId="0" borderId="0" xfId="0" applyNumberFormat="1">
      <alignment vertical="center"/>
    </xf>
    <xf numFmtId="184" fontId="0" fillId="0" borderId="0" xfId="0" applyNumberFormat="1">
      <alignment vertical="center"/>
    </xf>
    <xf numFmtId="1" fontId="0" fillId="0" borderId="0" xfId="0" applyNumberFormat="1">
      <alignment vertical="center"/>
    </xf>
    <xf numFmtId="0" fontId="6" fillId="0" borderId="1" xfId="0" applyFont="1" applyBorder="1">
      <alignment vertical="center"/>
    </xf>
    <xf numFmtId="177" fontId="6" fillId="0" borderId="25" xfId="0" applyNumberFormat="1" applyFont="1" applyBorder="1" applyProtection="1">
      <alignment vertical="center"/>
      <protection locked="0"/>
    </xf>
    <xf numFmtId="178" fontId="6" fillId="0" borderId="25" xfId="0" applyNumberFormat="1" applyFont="1" applyBorder="1" applyProtection="1">
      <alignment vertical="center"/>
      <protection locked="0"/>
    </xf>
    <xf numFmtId="179" fontId="6" fillId="0" borderId="4" xfId="0" applyNumberFormat="1" applyFont="1" applyBorder="1" applyProtection="1">
      <alignment vertical="center"/>
      <protection locked="0"/>
    </xf>
    <xf numFmtId="180" fontId="6" fillId="0" borderId="25" xfId="0" applyNumberFormat="1" applyFont="1" applyBorder="1" applyProtection="1">
      <alignment vertical="center"/>
      <protection locked="0"/>
    </xf>
    <xf numFmtId="179" fontId="6" fillId="0" borderId="25" xfId="0" applyNumberFormat="1" applyFont="1" applyBorder="1" applyProtection="1">
      <alignment vertical="center"/>
      <protection locked="0"/>
    </xf>
    <xf numFmtId="180" fontId="6" fillId="0" borderId="3" xfId="0" applyNumberFormat="1" applyFont="1" applyBorder="1" applyProtection="1">
      <alignment vertical="center"/>
      <protection locked="0"/>
    </xf>
    <xf numFmtId="0" fontId="6" fillId="0" borderId="16" xfId="0" applyFont="1" applyBorder="1" applyAlignment="1" applyProtection="1">
      <alignment vertical="center"/>
      <protection locked="0"/>
    </xf>
    <xf numFmtId="0" fontId="6" fillId="0" borderId="0" xfId="0" applyFont="1" applyProtection="1">
      <alignment vertical="center"/>
      <protection locked="0"/>
    </xf>
    <xf numFmtId="177" fontId="6" fillId="0" borderId="4" xfId="0" applyNumberFormat="1" applyFont="1" applyBorder="1" applyProtection="1">
      <alignment vertical="center"/>
      <protection locked="0"/>
    </xf>
    <xf numFmtId="178" fontId="6" fillId="0" borderId="15" xfId="0" applyNumberFormat="1" applyFont="1" applyBorder="1" applyProtection="1">
      <alignment vertical="center"/>
      <protection locked="0"/>
    </xf>
    <xf numFmtId="180" fontId="6" fillId="0" borderId="15" xfId="0" applyNumberFormat="1" applyFont="1" applyBorder="1" applyProtection="1">
      <alignment vertical="center"/>
      <protection locked="0"/>
    </xf>
    <xf numFmtId="0" fontId="10" fillId="0" borderId="3" xfId="0" applyFont="1" applyBorder="1" applyProtection="1">
      <alignment vertical="center"/>
      <protection locked="0"/>
    </xf>
    <xf numFmtId="0" fontId="10" fillId="0" borderId="12" xfId="0" applyFont="1" applyBorder="1" applyProtection="1">
      <alignment vertical="center"/>
      <protection locked="0"/>
    </xf>
    <xf numFmtId="182" fontId="10" fillId="0" borderId="28" xfId="0" applyNumberFormat="1" applyFont="1" applyBorder="1" applyProtection="1">
      <alignment vertical="center"/>
      <protection locked="0"/>
    </xf>
    <xf numFmtId="182" fontId="10" fillId="0" borderId="27" xfId="0" applyNumberFormat="1" applyFont="1" applyBorder="1" applyProtection="1">
      <alignment vertical="center"/>
      <protection locked="0"/>
    </xf>
    <xf numFmtId="182" fontId="10" fillId="0" borderId="21" xfId="0" applyNumberFormat="1" applyFont="1" applyBorder="1" applyProtection="1">
      <alignment vertical="center"/>
      <protection locked="0"/>
    </xf>
    <xf numFmtId="182" fontId="10" fillId="0" borderId="22" xfId="0" applyNumberFormat="1" applyFont="1" applyBorder="1" applyProtection="1">
      <alignment vertical="center"/>
      <protection locked="0"/>
    </xf>
    <xf numFmtId="182" fontId="10" fillId="0" borderId="24" xfId="0" applyNumberFormat="1" applyFont="1" applyBorder="1" applyProtection="1">
      <alignment vertical="center"/>
      <protection locked="0"/>
    </xf>
    <xf numFmtId="182" fontId="10" fillId="0" borderId="13" xfId="0" applyNumberFormat="1" applyFont="1" applyBorder="1" applyProtection="1">
      <alignment vertical="center"/>
    </xf>
    <xf numFmtId="0" fontId="10" fillId="0" borderId="2" xfId="0" applyFont="1" applyBorder="1">
      <alignment vertical="center"/>
    </xf>
    <xf numFmtId="183" fontId="10" fillId="0" borderId="6" xfId="0" applyNumberFormat="1" applyFont="1" applyBorder="1">
      <alignment vertical="center"/>
    </xf>
    <xf numFmtId="0" fontId="10" fillId="0" borderId="41" xfId="0" applyFont="1" applyBorder="1" applyAlignment="1">
      <alignment horizontal="center" vertical="center"/>
    </xf>
    <xf numFmtId="0" fontId="10" fillId="0" borderId="42" xfId="0" applyFont="1" applyBorder="1">
      <alignment vertical="center"/>
    </xf>
    <xf numFmtId="0" fontId="10" fillId="0" borderId="41" xfId="0" applyFont="1" applyBorder="1" applyProtection="1">
      <alignment vertical="center"/>
      <protection locked="0"/>
    </xf>
    <xf numFmtId="0" fontId="10" fillId="0" borderId="43" xfId="0" applyFont="1" applyBorder="1" applyProtection="1">
      <alignment vertical="center"/>
      <protection locked="0"/>
    </xf>
    <xf numFmtId="185" fontId="0" fillId="0" borderId="6" xfId="0" applyNumberFormat="1" applyBorder="1">
      <alignment vertical="center"/>
    </xf>
    <xf numFmtId="185" fontId="0" fillId="0" borderId="10" xfId="0" applyNumberFormat="1" applyBorder="1">
      <alignment vertical="center"/>
    </xf>
    <xf numFmtId="186" fontId="0" fillId="0" borderId="6" xfId="0" applyNumberFormat="1" applyBorder="1">
      <alignment vertical="center"/>
    </xf>
    <xf numFmtId="186" fontId="0" fillId="0" borderId="10" xfId="0" applyNumberFormat="1" applyBorder="1">
      <alignment vertical="center"/>
    </xf>
    <xf numFmtId="176" fontId="6" fillId="0" borderId="4" xfId="0" applyNumberFormat="1" applyFont="1" applyBorder="1" applyAlignment="1" applyProtection="1">
      <alignment vertical="center"/>
      <protection locked="0"/>
    </xf>
    <xf numFmtId="0" fontId="6" fillId="0" borderId="25" xfId="0" applyFont="1" applyBorder="1" applyAlignment="1">
      <alignment horizontal="center" vertical="center"/>
    </xf>
    <xf numFmtId="0" fontId="12" fillId="0" borderId="0" xfId="0" applyFont="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right" vertical="center"/>
    </xf>
    <xf numFmtId="0" fontId="5" fillId="0" borderId="0" xfId="1" applyFont="1" applyFill="1" applyAlignment="1" applyProtection="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5" fillId="0" borderId="0" xfId="0" applyFont="1" applyAlignment="1">
      <alignment horizontal="left" vertical="center"/>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182" fontId="6" fillId="0" borderId="7" xfId="0" applyNumberFormat="1" applyFont="1" applyBorder="1" applyAlignment="1" applyProtection="1">
      <alignment horizontal="center" vertical="center"/>
      <protection locked="0"/>
    </xf>
    <xf numFmtId="182" fontId="6" fillId="0" borderId="8" xfId="0" applyNumberFormat="1" applyFont="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181" fontId="6" fillId="0" borderId="2" xfId="0" applyNumberFormat="1" applyFont="1" applyBorder="1" applyAlignment="1" applyProtection="1">
      <alignment horizontal="center" vertical="center"/>
      <protection locked="0"/>
    </xf>
    <xf numFmtId="181" fontId="6" fillId="0" borderId="3"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183" fontId="18" fillId="0" borderId="30" xfId="0" applyNumberFormat="1" applyFont="1" applyBorder="1" applyAlignment="1">
      <alignment horizontal="center" vertical="center"/>
    </xf>
    <xf numFmtId="0" fontId="18" fillId="0" borderId="31"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7" fillId="2" borderId="6" xfId="0" applyFont="1" applyFill="1" applyBorder="1" applyAlignment="1">
      <alignment horizontal="center" vertical="center"/>
    </xf>
    <xf numFmtId="0" fontId="6" fillId="0" borderId="37" xfId="0" applyNumberFormat="1" applyFont="1" applyBorder="1" applyAlignment="1" applyProtection="1">
      <alignment horizontal="center" vertical="center" wrapText="1"/>
      <protection locked="0"/>
    </xf>
    <xf numFmtId="0" fontId="6" fillId="0" borderId="38" xfId="0" applyNumberFormat="1" applyFont="1" applyBorder="1" applyAlignment="1" applyProtection="1">
      <alignment horizontal="center" vertical="center" wrapText="1"/>
      <protection locked="0"/>
    </xf>
    <xf numFmtId="0" fontId="6" fillId="0" borderId="39" xfId="0" applyNumberFormat="1" applyFont="1" applyBorder="1" applyAlignment="1" applyProtection="1">
      <alignment horizontal="center" vertical="center" wrapText="1"/>
      <protection locked="0"/>
    </xf>
    <xf numFmtId="0" fontId="6" fillId="0" borderId="0" xfId="0" applyNumberFormat="1" applyFont="1" applyAlignment="1" applyProtection="1">
      <alignment horizontal="center" vertical="center" wrapText="1"/>
      <protection locked="0"/>
    </xf>
    <xf numFmtId="0" fontId="6" fillId="0" borderId="40" xfId="0" applyNumberFormat="1" applyFont="1" applyBorder="1" applyAlignment="1" applyProtection="1">
      <alignment horizontal="center" vertical="center" wrapText="1"/>
      <protection locked="0"/>
    </xf>
    <xf numFmtId="0" fontId="6" fillId="0" borderId="0" xfId="0" applyNumberFormat="1" applyFont="1" applyBorder="1" applyAlignment="1" applyProtection="1">
      <alignment horizontal="center" vertical="center" wrapText="1"/>
      <protection locked="0"/>
    </xf>
  </cellXfs>
  <cellStyles count="3">
    <cellStyle name="ハイパーリンク" xfId="1" builtinId="8"/>
    <cellStyle name="桁区切り" xfId="2" builtinId="6"/>
    <cellStyle name="標準" xfId="0" builtinId="0"/>
  </cellStyles>
  <dxfs count="81">
    <dxf>
      <numFmt numFmtId="186" formatCode="yyyy&quot;年&quot;m&quot;月&quot;d&quot;日&quo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numFmt numFmtId="185" formatCode="[$-F800]dddd\,\ mmmm\ dd\,\ yyyy"/>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ont>
        <color rgb="FFFF0000"/>
      </font>
      <numFmt numFmtId="188" formatCode=";;;&quot;土日祝・繁忙期はご予約できません。&quot;"/>
      <fill>
        <patternFill>
          <bgColor theme="0" tint="-0.34998626667073579"/>
        </patternFill>
      </fill>
    </dxf>
    <dxf>
      <font>
        <color rgb="FFFF0000"/>
      </font>
      <numFmt numFmtId="189" formatCode=";;;&quot;休館日をお確かめの上、ご予約ください。&quot;"/>
      <fill>
        <patternFill>
          <bgColor theme="0" tint="-0.34998626667073579"/>
        </patternFill>
      </fill>
    </dxf>
    <dxf>
      <font>
        <color rgb="FFFF0000"/>
      </font>
      <numFmt numFmtId="190" formatCode=";;;&quot;休館日のため、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91" formatCode=";;;&quot;&quot;"/>
    </dxf>
    <dxf>
      <numFmt numFmtId="191" formatCode=";;;&quot;&quot;"/>
    </dxf>
    <dxf>
      <numFmt numFmtId="191" formatCode=";;;&quot;&quot;"/>
    </dxf>
    <dxf>
      <fill>
        <patternFill>
          <bgColor theme="7" tint="0.79998168889431442"/>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ont>
        <color rgb="FFFF0000"/>
      </font>
      <numFmt numFmtId="188" formatCode=";;;&quot;土日祝・繁忙期はご予約できません。&quot;"/>
      <fill>
        <patternFill>
          <bgColor theme="0" tint="-0.34998626667073579"/>
        </patternFill>
      </fill>
    </dxf>
    <dxf>
      <font>
        <color rgb="FFFF0000"/>
      </font>
      <numFmt numFmtId="188" formatCode=";;;&quot;土日祝・繁忙期は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numFmt numFmtId="187" formatCode=";;;&quot;ご予約できません。&quot;"/>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E5D07-7FFE-4E27-B643-B1D2981C9F1B}" name="テーブル1" displayName="テーブル1" ref="A1:A42" totalsRowShown="0" tableBorderDxfId="3">
  <autoFilter ref="A1:A42" xr:uid="{5D00B1AF-79BC-4004-9C64-49506E33F4F9}"/>
  <tableColumns count="1">
    <tableColumn id="1" xr3:uid="{54B17C45-B6E7-4962-ADF1-688B10472D46}" name="休館日"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4F18ED-5CE7-477B-92ED-F8FD962E5C97}" name="テーブル3" displayName="テーブル3" ref="C1:C107" totalsRowShown="0" tableBorderDxfId="1">
  <autoFilter ref="C1:C107" xr:uid="{BB34CE9E-444F-4A1D-B326-8F396910EE55}"/>
  <tableColumns count="1">
    <tableColumn id="1" xr3:uid="{A05A5405-97EA-4E62-8278-55CEB53CD0A1}" name="祝日・繁忙期"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roup@kagakukan.pref.yamanashi.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CAB0-D9E7-4C5D-973B-219EC087696D}">
  <sheetPr>
    <pageSetUpPr fitToPage="1"/>
  </sheetPr>
  <dimension ref="A1:V62"/>
  <sheetViews>
    <sheetView tabSelected="1" view="pageBreakPreview" zoomScale="98" zoomScaleNormal="100" zoomScaleSheetLayoutView="98" workbookViewId="0">
      <selection activeCell="H17" sqref="H17:J17"/>
    </sheetView>
  </sheetViews>
  <sheetFormatPr defaultRowHeight="18"/>
  <cols>
    <col min="1" max="12" width="10.69921875" customWidth="1"/>
  </cols>
  <sheetData>
    <row r="1" spans="1:22" ht="13.2" customHeight="1">
      <c r="A1" s="7"/>
      <c r="B1" s="7"/>
      <c r="C1" s="7"/>
      <c r="D1" s="7"/>
      <c r="E1" s="7"/>
      <c r="F1" s="7"/>
      <c r="G1" s="7"/>
      <c r="H1" s="7"/>
      <c r="I1" s="7"/>
      <c r="J1" s="7"/>
      <c r="K1" s="7"/>
      <c r="L1" s="7"/>
      <c r="M1" s="7"/>
      <c r="N1" s="7"/>
      <c r="O1" s="7"/>
      <c r="P1" s="7"/>
      <c r="Q1" s="7"/>
      <c r="R1" s="7"/>
      <c r="S1" s="7"/>
      <c r="T1" s="7"/>
      <c r="U1" s="7"/>
      <c r="V1" s="7"/>
    </row>
    <row r="2" spans="1:22" ht="34.799999999999997" customHeight="1">
      <c r="A2" s="73" t="s">
        <v>68</v>
      </c>
      <c r="B2" s="73"/>
      <c r="C2" s="73"/>
      <c r="D2" s="73"/>
      <c r="E2" s="73"/>
      <c r="F2" s="73"/>
      <c r="G2" s="73"/>
      <c r="H2" s="73"/>
      <c r="I2" s="73"/>
      <c r="J2" s="73"/>
      <c r="K2" s="73"/>
      <c r="L2" s="73"/>
      <c r="M2" s="7"/>
      <c r="N2" s="7"/>
      <c r="O2" s="7"/>
      <c r="P2" s="7"/>
      <c r="Q2" s="7"/>
      <c r="R2" s="7"/>
      <c r="S2" s="7"/>
      <c r="T2" s="7"/>
      <c r="U2" s="7"/>
      <c r="V2" s="7"/>
    </row>
    <row r="3" spans="1:22" ht="19.8" customHeight="1">
      <c r="A3" s="74" t="s">
        <v>0</v>
      </c>
      <c r="B3" s="74"/>
      <c r="C3" s="74"/>
      <c r="D3" s="74"/>
      <c r="E3" s="74"/>
      <c r="F3" s="74"/>
      <c r="G3" s="75" t="s">
        <v>1</v>
      </c>
      <c r="H3" s="76"/>
      <c r="I3" s="76"/>
      <c r="J3" s="76"/>
      <c r="K3" s="76"/>
      <c r="L3" s="76"/>
      <c r="M3" s="7"/>
      <c r="N3" s="7"/>
      <c r="O3" s="7"/>
      <c r="P3" s="7"/>
      <c r="Q3" s="7"/>
      <c r="R3" s="7"/>
      <c r="S3" s="7"/>
      <c r="T3" s="7"/>
      <c r="U3" s="7"/>
      <c r="V3" s="7"/>
    </row>
    <row r="4" spans="1:22" ht="19.8" customHeight="1">
      <c r="A4" s="74" t="s">
        <v>2</v>
      </c>
      <c r="B4" s="74"/>
      <c r="C4" s="74"/>
      <c r="D4" s="74"/>
      <c r="E4" s="74"/>
      <c r="F4" s="74"/>
      <c r="G4" s="77" t="s">
        <v>69</v>
      </c>
      <c r="H4" s="77"/>
      <c r="I4" s="77"/>
      <c r="J4" s="77"/>
      <c r="K4" s="77"/>
      <c r="L4" s="77"/>
      <c r="M4" s="7"/>
      <c r="N4" s="7"/>
      <c r="O4" s="7"/>
      <c r="P4" s="7"/>
      <c r="Q4" s="7"/>
      <c r="R4" s="7"/>
      <c r="S4" s="7"/>
      <c r="T4" s="7"/>
      <c r="U4" s="7"/>
      <c r="V4" s="7"/>
    </row>
    <row r="5" spans="1:22" ht="19.8" customHeight="1">
      <c r="A5" s="67" t="s">
        <v>79</v>
      </c>
      <c r="B5" s="67"/>
      <c r="C5" s="67"/>
      <c r="D5" s="67"/>
      <c r="E5" s="67"/>
      <c r="F5" s="67"/>
      <c r="G5" s="67"/>
      <c r="H5" s="67"/>
      <c r="I5" s="67"/>
      <c r="J5" s="67"/>
      <c r="K5" s="67"/>
      <c r="L5" s="67"/>
      <c r="M5" s="7"/>
      <c r="N5" s="7"/>
      <c r="O5" s="7"/>
      <c r="P5" s="7"/>
      <c r="Q5" s="7"/>
      <c r="R5" s="7"/>
      <c r="S5" s="7"/>
      <c r="T5" s="7"/>
      <c r="U5" s="7"/>
      <c r="V5" s="7"/>
    </row>
    <row r="6" spans="1:22" ht="19.8" customHeight="1">
      <c r="A6" s="67" t="s">
        <v>70</v>
      </c>
      <c r="B6" s="67"/>
      <c r="C6" s="67"/>
      <c r="D6" s="67"/>
      <c r="E6" s="67"/>
      <c r="F6" s="67"/>
      <c r="G6" s="67"/>
      <c r="H6" s="67"/>
      <c r="I6" s="67"/>
      <c r="J6" s="67"/>
      <c r="K6" s="67"/>
      <c r="L6" s="67"/>
      <c r="M6" s="7"/>
      <c r="N6" s="7"/>
      <c r="O6" s="7"/>
      <c r="P6" s="7"/>
      <c r="Q6" s="7"/>
      <c r="R6" s="7"/>
      <c r="S6" s="7"/>
      <c r="T6" s="7"/>
      <c r="U6" s="7"/>
      <c r="V6" s="7"/>
    </row>
    <row r="7" spans="1:22" ht="19.8" customHeight="1">
      <c r="A7" s="78" t="s">
        <v>3</v>
      </c>
      <c r="B7" s="78"/>
      <c r="C7" s="78"/>
      <c r="D7" s="78"/>
      <c r="E7" s="78"/>
      <c r="F7" s="78"/>
      <c r="G7" s="78"/>
      <c r="H7" s="78"/>
      <c r="I7" s="78"/>
      <c r="J7" s="78"/>
      <c r="K7" s="78"/>
      <c r="L7" s="78"/>
      <c r="M7" s="7"/>
      <c r="N7" s="7"/>
      <c r="O7" s="7"/>
      <c r="P7" s="7"/>
      <c r="Q7" s="7"/>
      <c r="R7" s="7"/>
      <c r="S7" s="7"/>
      <c r="T7" s="7"/>
      <c r="U7" s="7"/>
      <c r="V7" s="7"/>
    </row>
    <row r="8" spans="1:22" ht="22.8" customHeight="1">
      <c r="A8" s="70" t="s">
        <v>4</v>
      </c>
      <c r="B8" s="72"/>
      <c r="C8" s="65">
        <v>0</v>
      </c>
      <c r="D8" s="36">
        <v>0</v>
      </c>
      <c r="E8" s="37">
        <v>0</v>
      </c>
      <c r="F8" s="23" t="str">
        <f>IFERROR(TEXT(DATE(C8,D8,E8),"aaa"),"")</f>
        <v/>
      </c>
      <c r="G8" s="1" t="s">
        <v>5</v>
      </c>
      <c r="H8" s="38">
        <v>0</v>
      </c>
      <c r="I8" s="39">
        <v>0</v>
      </c>
      <c r="J8" s="66" t="s">
        <v>71</v>
      </c>
      <c r="K8" s="40">
        <v>0</v>
      </c>
      <c r="L8" s="41">
        <v>0</v>
      </c>
      <c r="M8" s="3"/>
      <c r="N8" s="7"/>
      <c r="O8" s="7"/>
      <c r="P8" s="7"/>
      <c r="Q8" s="7"/>
      <c r="R8" s="7"/>
      <c r="S8" s="7"/>
      <c r="T8" s="7"/>
      <c r="U8" s="7"/>
      <c r="V8" s="7"/>
    </row>
    <row r="9" spans="1:22" ht="22.8" customHeight="1">
      <c r="A9" s="70" t="s">
        <v>6</v>
      </c>
      <c r="B9" s="72"/>
      <c r="C9" s="79" t="s">
        <v>7</v>
      </c>
      <c r="D9" s="79"/>
      <c r="E9" s="79"/>
      <c r="F9" s="79"/>
      <c r="G9" s="79"/>
      <c r="H9" s="3"/>
      <c r="I9" s="3"/>
      <c r="J9" s="3"/>
      <c r="K9" s="3"/>
      <c r="L9" s="3"/>
      <c r="M9" s="3"/>
      <c r="N9" s="7"/>
      <c r="O9" s="7"/>
      <c r="P9" s="7"/>
      <c r="Q9" s="7"/>
      <c r="R9" s="7"/>
      <c r="S9" s="7"/>
      <c r="T9" s="7"/>
      <c r="U9" s="7"/>
      <c r="V9" s="7"/>
    </row>
    <row r="10" spans="1:22" ht="14.4" customHeight="1">
      <c r="A10" s="87" t="s">
        <v>72</v>
      </c>
      <c r="B10" s="88"/>
      <c r="C10" s="91"/>
      <c r="D10" s="95"/>
      <c r="E10" s="95"/>
      <c r="F10" s="92"/>
      <c r="G10" s="89" t="s">
        <v>8</v>
      </c>
      <c r="H10" s="80" t="s">
        <v>9</v>
      </c>
      <c r="I10" s="81"/>
      <c r="J10" s="89" t="s">
        <v>10</v>
      </c>
      <c r="K10" s="80"/>
      <c r="L10" s="81"/>
      <c r="M10" s="3"/>
      <c r="N10" s="7"/>
      <c r="O10" s="7"/>
      <c r="P10" s="7"/>
      <c r="Q10" s="7"/>
      <c r="R10" s="7"/>
      <c r="S10" s="7"/>
      <c r="T10" s="7"/>
      <c r="U10" s="7"/>
      <c r="V10" s="7"/>
    </row>
    <row r="11" spans="1:22" ht="22.8" customHeight="1">
      <c r="A11" s="84" t="s">
        <v>11</v>
      </c>
      <c r="B11" s="85"/>
      <c r="C11" s="82"/>
      <c r="D11" s="86"/>
      <c r="E11" s="86"/>
      <c r="F11" s="83"/>
      <c r="G11" s="90"/>
      <c r="H11" s="82"/>
      <c r="I11" s="83"/>
      <c r="J11" s="90"/>
      <c r="K11" s="82"/>
      <c r="L11" s="83"/>
      <c r="M11" s="3"/>
      <c r="N11" s="7"/>
      <c r="O11" s="7"/>
      <c r="P11" s="7"/>
      <c r="Q11" s="7"/>
      <c r="R11" s="7"/>
      <c r="S11" s="7"/>
      <c r="T11" s="7"/>
      <c r="U11" s="7"/>
      <c r="V11" s="7"/>
    </row>
    <row r="12" spans="1:22" ht="14.4" customHeight="1">
      <c r="A12" s="87" t="s">
        <v>72</v>
      </c>
      <c r="B12" s="88"/>
      <c r="C12" s="89" t="s">
        <v>12</v>
      </c>
      <c r="D12" s="91"/>
      <c r="E12" s="92"/>
      <c r="F12" s="93" t="s">
        <v>80</v>
      </c>
      <c r="G12" s="91"/>
      <c r="H12" s="95"/>
      <c r="I12" s="95"/>
      <c r="J12" s="95"/>
      <c r="K12" s="95"/>
      <c r="L12" s="92"/>
      <c r="M12" s="3"/>
      <c r="N12" s="7"/>
      <c r="O12" s="7"/>
      <c r="P12" s="7"/>
      <c r="Q12" s="7"/>
      <c r="R12" s="7"/>
      <c r="S12" s="7"/>
      <c r="T12" s="7"/>
      <c r="U12" s="7"/>
      <c r="V12" s="7"/>
    </row>
    <row r="13" spans="1:22" ht="22.8" customHeight="1">
      <c r="A13" s="84" t="s">
        <v>13</v>
      </c>
      <c r="B13" s="85"/>
      <c r="C13" s="90"/>
      <c r="D13" s="82"/>
      <c r="E13" s="83"/>
      <c r="F13" s="94"/>
      <c r="G13" s="82"/>
      <c r="H13" s="86"/>
      <c r="I13" s="86"/>
      <c r="J13" s="86"/>
      <c r="K13" s="86"/>
      <c r="L13" s="83"/>
      <c r="M13" s="3"/>
      <c r="N13" s="7"/>
      <c r="O13" s="7"/>
      <c r="P13" s="7"/>
      <c r="Q13" s="7"/>
      <c r="R13" s="7"/>
      <c r="S13" s="7"/>
      <c r="T13" s="7"/>
      <c r="U13" s="7"/>
      <c r="V13" s="7"/>
    </row>
    <row r="14" spans="1:22" ht="14.4" customHeight="1">
      <c r="A14" s="87" t="s">
        <v>72</v>
      </c>
      <c r="B14" s="88"/>
      <c r="C14" s="91"/>
      <c r="D14" s="95"/>
      <c r="E14" s="92"/>
      <c r="F14" s="87" t="s">
        <v>14</v>
      </c>
      <c r="G14" s="88"/>
      <c r="H14" s="80" t="s">
        <v>15</v>
      </c>
      <c r="I14" s="96"/>
      <c r="J14" s="96"/>
      <c r="K14" s="96"/>
      <c r="L14" s="81"/>
      <c r="M14" s="3"/>
      <c r="N14" s="7"/>
      <c r="O14" s="7"/>
      <c r="P14" s="7"/>
      <c r="Q14" s="7"/>
      <c r="R14" s="7"/>
      <c r="S14" s="7"/>
      <c r="T14" s="7"/>
      <c r="U14" s="7"/>
      <c r="V14" s="7"/>
    </row>
    <row r="15" spans="1:22" ht="22.8" customHeight="1">
      <c r="A15" s="84" t="s">
        <v>16</v>
      </c>
      <c r="B15" s="85"/>
      <c r="C15" s="82"/>
      <c r="D15" s="86"/>
      <c r="E15" s="83"/>
      <c r="F15" s="84"/>
      <c r="G15" s="85"/>
      <c r="H15" s="82"/>
      <c r="I15" s="86"/>
      <c r="J15" s="86"/>
      <c r="K15" s="86"/>
      <c r="L15" s="83"/>
      <c r="M15" s="3"/>
      <c r="N15" s="7"/>
      <c r="O15" s="7"/>
      <c r="P15" s="7"/>
      <c r="Q15" s="7"/>
      <c r="R15" s="7"/>
      <c r="S15" s="7"/>
      <c r="T15" s="7"/>
      <c r="U15" s="7"/>
      <c r="V15" s="7"/>
    </row>
    <row r="16" spans="1:22" ht="22.8" customHeight="1">
      <c r="A16" s="70" t="s">
        <v>17</v>
      </c>
      <c r="B16" s="72"/>
      <c r="C16" s="117"/>
      <c r="D16" s="118"/>
      <c r="E16" s="119"/>
      <c r="F16" s="70" t="s">
        <v>73</v>
      </c>
      <c r="G16" s="72"/>
      <c r="H16" s="117"/>
      <c r="I16" s="118"/>
      <c r="J16" s="118"/>
      <c r="K16" s="118"/>
      <c r="L16" s="119"/>
      <c r="M16" s="3"/>
      <c r="N16" s="7"/>
      <c r="O16" s="7"/>
      <c r="P16" s="7"/>
      <c r="Q16" s="7"/>
      <c r="R16" s="7"/>
      <c r="S16" s="7"/>
      <c r="T16" s="7"/>
      <c r="U16" s="7"/>
      <c r="V16" s="7"/>
    </row>
    <row r="17" spans="1:22" ht="22.8" customHeight="1">
      <c r="A17" s="70" t="s">
        <v>18</v>
      </c>
      <c r="B17" s="72"/>
      <c r="C17" s="117"/>
      <c r="D17" s="118"/>
      <c r="E17" s="119"/>
      <c r="F17" s="70" t="s">
        <v>19</v>
      </c>
      <c r="G17" s="72"/>
      <c r="H17" s="117"/>
      <c r="I17" s="118"/>
      <c r="J17" s="119"/>
      <c r="K17" s="42"/>
      <c r="L17" s="42"/>
      <c r="M17" s="3"/>
      <c r="N17" s="7"/>
      <c r="O17" s="7"/>
      <c r="P17" s="7"/>
      <c r="Q17" s="7"/>
      <c r="R17" s="7"/>
      <c r="S17" s="7"/>
      <c r="T17" s="7"/>
      <c r="U17" s="7"/>
      <c r="V17" s="7"/>
    </row>
    <row r="18" spans="1:22" ht="22.8" customHeight="1">
      <c r="A18" s="70" t="s">
        <v>20</v>
      </c>
      <c r="B18" s="72"/>
      <c r="C18" s="97" t="s">
        <v>9</v>
      </c>
      <c r="D18" s="98"/>
      <c r="E18" s="1" t="s">
        <v>21</v>
      </c>
      <c r="F18" s="114">
        <v>0</v>
      </c>
      <c r="G18" s="115"/>
      <c r="H18" s="43"/>
      <c r="I18" s="43"/>
      <c r="J18" s="43"/>
      <c r="K18" s="43"/>
      <c r="L18" s="43"/>
      <c r="M18" s="3"/>
      <c r="N18" s="7"/>
      <c r="O18" s="7"/>
      <c r="P18" s="7"/>
      <c r="Q18" s="7"/>
      <c r="R18" s="7"/>
      <c r="S18" s="7"/>
      <c r="T18" s="7"/>
      <c r="U18" s="7"/>
      <c r="V18" s="7"/>
    </row>
    <row r="19" spans="1:22" ht="13.2" customHeight="1">
      <c r="A19" s="9"/>
      <c r="B19" s="9"/>
      <c r="C19" s="3"/>
      <c r="D19" s="3"/>
      <c r="E19" s="3"/>
      <c r="F19" s="3"/>
      <c r="G19" s="3"/>
      <c r="H19" s="3"/>
      <c r="I19" s="3"/>
      <c r="J19" s="3"/>
      <c r="K19" s="3"/>
      <c r="L19" s="3"/>
      <c r="M19" s="3"/>
      <c r="N19" s="7"/>
      <c r="O19" s="7"/>
      <c r="P19" s="7"/>
      <c r="Q19" s="7"/>
      <c r="R19" s="7"/>
      <c r="S19" s="7"/>
      <c r="T19" s="7"/>
      <c r="U19" s="7"/>
      <c r="V19" s="7"/>
    </row>
    <row r="20" spans="1:22" ht="33.6" customHeight="1">
      <c r="A20" s="8" t="s">
        <v>22</v>
      </c>
      <c r="B20" s="8"/>
      <c r="C20" s="8"/>
      <c r="D20" s="8"/>
      <c r="E20" s="8"/>
      <c r="F20" s="8"/>
      <c r="G20" s="8"/>
      <c r="H20" s="8"/>
      <c r="I20" s="8"/>
      <c r="J20" s="8"/>
      <c r="K20" s="8"/>
      <c r="L20" s="8"/>
      <c r="M20" s="3"/>
      <c r="N20" s="7"/>
      <c r="O20" s="7"/>
      <c r="P20" s="7"/>
      <c r="Q20" s="7"/>
      <c r="R20" s="7"/>
      <c r="S20" s="7"/>
      <c r="T20" s="7"/>
      <c r="U20" s="7"/>
      <c r="V20" s="7"/>
    </row>
    <row r="21" spans="1:22" ht="22.8" customHeight="1">
      <c r="A21" s="120" t="s">
        <v>81</v>
      </c>
      <c r="B21" s="121"/>
      <c r="C21" s="70" t="s">
        <v>74</v>
      </c>
      <c r="D21" s="72"/>
      <c r="E21" s="70" t="s">
        <v>23</v>
      </c>
      <c r="F21" s="72"/>
      <c r="G21" s="70" t="s">
        <v>24</v>
      </c>
      <c r="H21" s="71"/>
      <c r="I21" s="71"/>
      <c r="J21" s="72"/>
      <c r="K21" s="70" t="s">
        <v>25</v>
      </c>
      <c r="L21" s="72"/>
      <c r="M21" s="3"/>
      <c r="N21" s="7"/>
      <c r="O21" s="7"/>
      <c r="P21" s="7"/>
      <c r="Q21" s="7"/>
      <c r="R21" s="7"/>
      <c r="S21" s="7"/>
      <c r="T21" s="7"/>
      <c r="U21" s="7"/>
      <c r="V21" s="7"/>
    </row>
    <row r="22" spans="1:22" ht="22.8" customHeight="1">
      <c r="A22" s="122"/>
      <c r="B22" s="123"/>
      <c r="C22" s="70" t="s">
        <v>83</v>
      </c>
      <c r="D22" s="72"/>
      <c r="E22" s="79" t="s">
        <v>89</v>
      </c>
      <c r="F22" s="79"/>
      <c r="G22" s="97" t="s">
        <v>90</v>
      </c>
      <c r="H22" s="98"/>
      <c r="I22" s="98"/>
      <c r="J22" s="99"/>
      <c r="K22" s="116" t="s">
        <v>26</v>
      </c>
      <c r="L22" s="116"/>
      <c r="M22" s="3"/>
      <c r="N22" s="7"/>
      <c r="O22" s="7"/>
      <c r="P22" s="7"/>
      <c r="Q22" s="7"/>
      <c r="R22" s="7"/>
      <c r="S22" s="7"/>
      <c r="T22" s="7"/>
      <c r="U22" s="7"/>
      <c r="V22" s="7"/>
    </row>
    <row r="23" spans="1:22" ht="22.8" customHeight="1">
      <c r="A23" s="122"/>
      <c r="B23" s="123"/>
      <c r="C23" s="70" t="s">
        <v>27</v>
      </c>
      <c r="D23" s="72"/>
      <c r="E23" s="79" t="s">
        <v>9</v>
      </c>
      <c r="F23" s="79"/>
      <c r="G23" s="97" t="s">
        <v>28</v>
      </c>
      <c r="H23" s="98"/>
      <c r="I23" s="98"/>
      <c r="J23" s="99"/>
      <c r="K23" s="116" t="s">
        <v>26</v>
      </c>
      <c r="L23" s="116"/>
      <c r="M23" s="3"/>
      <c r="N23" s="7"/>
      <c r="O23" s="7"/>
      <c r="P23" s="7"/>
      <c r="Q23" s="7"/>
      <c r="R23" s="7"/>
      <c r="S23" s="7"/>
      <c r="T23" s="7"/>
      <c r="U23" s="7"/>
      <c r="V23" s="7"/>
    </row>
    <row r="24" spans="1:22" ht="22.8" customHeight="1">
      <c r="A24" s="122"/>
      <c r="B24" s="123"/>
      <c r="C24" s="70" t="s">
        <v>75</v>
      </c>
      <c r="D24" s="72"/>
      <c r="E24" s="79" t="s">
        <v>9</v>
      </c>
      <c r="F24" s="79"/>
      <c r="G24" s="97" t="s">
        <v>28</v>
      </c>
      <c r="H24" s="98"/>
      <c r="I24" s="98"/>
      <c r="J24" s="99"/>
      <c r="K24" s="116" t="s">
        <v>26</v>
      </c>
      <c r="L24" s="116"/>
      <c r="M24" s="3"/>
      <c r="N24" s="7"/>
      <c r="O24" s="7"/>
      <c r="P24" s="7"/>
      <c r="Q24" s="7"/>
      <c r="R24" s="7"/>
      <c r="S24" s="7"/>
      <c r="T24" s="7"/>
      <c r="U24" s="7"/>
      <c r="V24" s="7"/>
    </row>
    <row r="25" spans="1:22" ht="22.8" customHeight="1">
      <c r="A25" s="122"/>
      <c r="B25" s="123"/>
      <c r="C25" s="70" t="s">
        <v>76</v>
      </c>
      <c r="D25" s="72"/>
      <c r="E25" s="79" t="s">
        <v>9</v>
      </c>
      <c r="F25" s="79"/>
      <c r="G25" s="97" t="s">
        <v>29</v>
      </c>
      <c r="H25" s="98"/>
      <c r="I25" s="98"/>
      <c r="J25" s="99"/>
      <c r="K25" s="116" t="s">
        <v>26</v>
      </c>
      <c r="L25" s="116"/>
      <c r="M25" s="3"/>
      <c r="N25" s="7"/>
      <c r="O25" s="7"/>
      <c r="P25" s="7"/>
      <c r="Q25" s="7"/>
      <c r="R25" s="7"/>
      <c r="S25" s="7"/>
      <c r="T25" s="7"/>
      <c r="U25" s="7"/>
      <c r="V25" s="7"/>
    </row>
    <row r="26" spans="1:22" ht="22.8" customHeight="1">
      <c r="A26" s="124"/>
      <c r="B26" s="125"/>
      <c r="C26" s="70" t="s">
        <v>30</v>
      </c>
      <c r="D26" s="72"/>
      <c r="E26" s="79" t="s">
        <v>9</v>
      </c>
      <c r="F26" s="79"/>
      <c r="G26" s="70" t="s">
        <v>25</v>
      </c>
      <c r="H26" s="72"/>
      <c r="I26" s="97" t="s">
        <v>26</v>
      </c>
      <c r="J26" s="98"/>
      <c r="K26" s="98"/>
      <c r="L26" s="99"/>
      <c r="M26" s="3"/>
      <c r="N26" s="7"/>
      <c r="O26" s="7"/>
      <c r="P26" s="7"/>
      <c r="Q26" s="7"/>
      <c r="R26" s="7"/>
      <c r="S26" s="7"/>
      <c r="T26" s="7"/>
      <c r="U26" s="7"/>
      <c r="V26" s="7"/>
    </row>
    <row r="27" spans="1:22" ht="22.8" customHeight="1">
      <c r="A27" s="87" t="s">
        <v>31</v>
      </c>
      <c r="B27" s="88"/>
      <c r="C27" s="70" t="s">
        <v>32</v>
      </c>
      <c r="D27" s="72"/>
      <c r="E27" s="79" t="s">
        <v>9</v>
      </c>
      <c r="F27" s="79"/>
      <c r="G27" s="70" t="s">
        <v>33</v>
      </c>
      <c r="H27" s="72"/>
      <c r="I27" s="97" t="s">
        <v>34</v>
      </c>
      <c r="J27" s="98"/>
      <c r="K27" s="98"/>
      <c r="L27" s="99"/>
      <c r="M27" s="3"/>
      <c r="N27" s="7"/>
      <c r="O27" s="7"/>
      <c r="P27" s="7"/>
      <c r="Q27" s="7"/>
      <c r="R27" s="7"/>
      <c r="S27" s="7"/>
      <c r="T27" s="7"/>
      <c r="U27" s="7"/>
      <c r="V27" s="7"/>
    </row>
    <row r="28" spans="1:22" ht="22.8" customHeight="1">
      <c r="A28" s="84"/>
      <c r="B28" s="85"/>
      <c r="C28" s="100" t="s">
        <v>35</v>
      </c>
      <c r="D28" s="101"/>
      <c r="E28" s="101"/>
      <c r="F28" s="101"/>
      <c r="G28" s="101"/>
      <c r="H28" s="101"/>
      <c r="I28" s="102"/>
      <c r="J28" s="102"/>
      <c r="K28" s="102"/>
      <c r="L28" s="103"/>
      <c r="M28" s="3"/>
      <c r="N28" s="7"/>
      <c r="O28" s="7"/>
      <c r="P28" s="7"/>
      <c r="Q28" s="7"/>
      <c r="R28" s="7"/>
      <c r="S28" s="7"/>
      <c r="T28" s="7"/>
      <c r="U28" s="7"/>
      <c r="V28" s="7"/>
    </row>
    <row r="29" spans="1:22" ht="22.8" customHeight="1">
      <c r="A29" s="87" t="s">
        <v>36</v>
      </c>
      <c r="B29" s="88"/>
      <c r="C29" s="104" t="s">
        <v>37</v>
      </c>
      <c r="D29" s="104"/>
      <c r="E29" s="104"/>
      <c r="F29" s="104"/>
      <c r="G29" s="10"/>
      <c r="H29" s="5"/>
      <c r="I29" s="5"/>
      <c r="J29" s="5"/>
      <c r="K29" s="5"/>
      <c r="L29" s="5"/>
      <c r="M29" s="3"/>
      <c r="N29" s="7"/>
      <c r="O29" s="7"/>
      <c r="P29" s="7"/>
      <c r="Q29" s="7"/>
      <c r="R29" s="7"/>
      <c r="S29" s="7"/>
      <c r="T29" s="7"/>
      <c r="U29" s="7"/>
      <c r="V29" s="7"/>
    </row>
    <row r="30" spans="1:22" ht="22.8" customHeight="1">
      <c r="A30" s="105" t="s">
        <v>38</v>
      </c>
      <c r="B30" s="106"/>
      <c r="C30" s="106"/>
      <c r="D30" s="107"/>
      <c r="E30" s="108">
        <v>0</v>
      </c>
      <c r="F30" s="109"/>
      <c r="G30" s="11"/>
      <c r="H30" s="11"/>
      <c r="I30" s="11"/>
      <c r="J30" s="11"/>
      <c r="K30" s="11"/>
      <c r="L30" s="35"/>
      <c r="M30" s="3"/>
      <c r="N30" s="7"/>
      <c r="O30" s="7"/>
      <c r="P30" s="7"/>
      <c r="Q30" s="7"/>
      <c r="R30" s="7"/>
      <c r="S30" s="7"/>
      <c r="T30" s="7"/>
      <c r="U30" s="7"/>
      <c r="V30" s="7"/>
    </row>
    <row r="31" spans="1:22" ht="22.8" customHeight="1">
      <c r="A31" s="110" t="s">
        <v>39</v>
      </c>
      <c r="B31" s="111"/>
      <c r="C31" s="111"/>
      <c r="D31" s="111"/>
      <c r="E31" s="111"/>
      <c r="F31" s="111"/>
      <c r="G31" s="112"/>
      <c r="H31" s="112"/>
      <c r="I31" s="112"/>
      <c r="J31" s="112"/>
      <c r="K31" s="112"/>
      <c r="L31" s="113"/>
      <c r="M31" s="3"/>
      <c r="N31" s="7"/>
      <c r="O31" s="7"/>
      <c r="P31" s="7"/>
      <c r="Q31" s="7"/>
      <c r="R31" s="7"/>
      <c r="S31" s="7"/>
      <c r="T31" s="7"/>
      <c r="U31" s="7"/>
      <c r="V31" s="7"/>
    </row>
    <row r="32" spans="1:22" ht="22.8" customHeight="1">
      <c r="A32" s="84" t="s">
        <v>40</v>
      </c>
      <c r="B32" s="85"/>
      <c r="C32" s="82"/>
      <c r="D32" s="86"/>
      <c r="E32" s="86"/>
      <c r="F32" s="86"/>
      <c r="G32" s="86"/>
      <c r="H32" s="86"/>
      <c r="I32" s="86"/>
      <c r="J32" s="86"/>
      <c r="K32" s="86"/>
      <c r="L32" s="83"/>
      <c r="M32" s="7"/>
      <c r="N32" s="7"/>
      <c r="O32" s="7"/>
      <c r="P32" s="7"/>
      <c r="Q32" s="7"/>
      <c r="R32" s="7"/>
      <c r="S32" s="7"/>
      <c r="T32" s="7"/>
      <c r="U32" s="7"/>
      <c r="V32" s="7"/>
    </row>
    <row r="33" spans="1:22" ht="22.8" customHeight="1">
      <c r="A33" s="70" t="s">
        <v>41</v>
      </c>
      <c r="B33" s="72"/>
      <c r="C33" s="70" t="s">
        <v>42</v>
      </c>
      <c r="D33" s="72"/>
      <c r="E33" s="79" t="s">
        <v>82</v>
      </c>
      <c r="F33" s="79"/>
      <c r="G33" s="6" t="s">
        <v>43</v>
      </c>
      <c r="H33" s="44">
        <v>0</v>
      </c>
      <c r="I33" s="45">
        <v>0</v>
      </c>
      <c r="J33" s="6" t="s">
        <v>44</v>
      </c>
      <c r="K33" s="38">
        <v>0</v>
      </c>
      <c r="L33" s="46">
        <v>0</v>
      </c>
      <c r="M33" s="7"/>
      <c r="N33" s="7"/>
      <c r="O33" s="7"/>
      <c r="P33" s="7"/>
      <c r="Q33" s="7"/>
      <c r="R33" s="7"/>
      <c r="S33" s="7"/>
      <c r="T33" s="7"/>
      <c r="U33" s="7"/>
      <c r="V33" s="7"/>
    </row>
    <row r="34" spans="1:22" ht="13.2" customHeight="1">
      <c r="A34" s="7"/>
      <c r="B34" s="7"/>
      <c r="C34" s="7"/>
      <c r="D34" s="7"/>
      <c r="E34" s="7"/>
      <c r="F34" s="7"/>
      <c r="G34" s="7"/>
      <c r="H34" s="7"/>
      <c r="I34" s="7"/>
      <c r="J34" s="7"/>
      <c r="K34" s="7"/>
      <c r="L34" s="7"/>
      <c r="M34" s="7"/>
      <c r="N34" s="7"/>
      <c r="O34" s="7"/>
      <c r="P34" s="7"/>
      <c r="Q34" s="7"/>
      <c r="R34" s="7"/>
      <c r="S34" s="7"/>
      <c r="T34" s="7"/>
      <c r="U34" s="7"/>
      <c r="V34" s="7"/>
    </row>
    <row r="35" spans="1:22" ht="33.6" customHeight="1">
      <c r="A35" s="7" t="s">
        <v>45</v>
      </c>
      <c r="B35" s="7"/>
      <c r="C35" s="7"/>
      <c r="D35" s="7"/>
      <c r="E35" s="7"/>
      <c r="F35" s="7"/>
      <c r="G35" s="7"/>
      <c r="H35" s="7"/>
      <c r="I35" s="7"/>
      <c r="J35" s="7"/>
      <c r="K35" s="7"/>
      <c r="L35" s="7"/>
      <c r="M35" s="7"/>
      <c r="N35" s="7"/>
      <c r="O35" s="7"/>
      <c r="P35" s="7"/>
      <c r="Q35" s="7"/>
      <c r="R35" s="7"/>
      <c r="S35" s="7"/>
      <c r="T35" s="7"/>
      <c r="U35" s="7"/>
      <c r="V35" s="7"/>
    </row>
    <row r="36" spans="1:22" ht="22.8" customHeight="1">
      <c r="A36" s="3"/>
      <c r="B36" s="3"/>
      <c r="C36" s="135" t="s">
        <v>46</v>
      </c>
      <c r="D36" s="135"/>
      <c r="E36" s="135"/>
      <c r="F36" s="135" t="s">
        <v>84</v>
      </c>
      <c r="G36" s="135"/>
      <c r="H36" s="135"/>
      <c r="I36" s="3"/>
      <c r="J36" s="70" t="s">
        <v>47</v>
      </c>
      <c r="K36" s="71"/>
      <c r="L36" s="72"/>
      <c r="M36" s="7"/>
      <c r="N36" s="7"/>
      <c r="O36" s="7"/>
      <c r="P36" s="7"/>
      <c r="Q36" s="7"/>
      <c r="R36" s="7"/>
      <c r="S36" s="7"/>
      <c r="T36" s="7"/>
      <c r="U36" s="7"/>
      <c r="V36" s="7"/>
    </row>
    <row r="37" spans="1:22" ht="22.8" customHeight="1" thickBot="1">
      <c r="A37" s="3"/>
      <c r="B37" s="3"/>
      <c r="C37" s="4" t="s">
        <v>48</v>
      </c>
      <c r="D37" s="1" t="s">
        <v>49</v>
      </c>
      <c r="E37" s="1" t="s">
        <v>50</v>
      </c>
      <c r="F37" s="4" t="s">
        <v>48</v>
      </c>
      <c r="G37" s="1" t="s">
        <v>49</v>
      </c>
      <c r="H37" s="1" t="s">
        <v>50</v>
      </c>
      <c r="I37" s="3"/>
      <c r="J37" s="12" t="s">
        <v>48</v>
      </c>
      <c r="K37" s="2" t="s">
        <v>49</v>
      </c>
      <c r="L37" s="2" t="s">
        <v>50</v>
      </c>
      <c r="M37" s="7"/>
      <c r="N37" s="7"/>
      <c r="O37" s="7"/>
      <c r="P37" s="7"/>
      <c r="Q37" s="7"/>
      <c r="R37" s="7"/>
      <c r="S37" s="7"/>
      <c r="T37" s="7"/>
      <c r="U37" s="7"/>
      <c r="V37" s="7"/>
    </row>
    <row r="38" spans="1:22" ht="22.8" customHeight="1" thickTop="1" thickBot="1">
      <c r="A38" s="135" t="s">
        <v>51</v>
      </c>
      <c r="B38" s="70"/>
      <c r="C38" s="50">
        <v>0</v>
      </c>
      <c r="D38" s="47"/>
      <c r="E38" s="24" t="str">
        <f t="shared" ref="E38:E42" si="0">IF(D38="","",C38*D38)</f>
        <v/>
      </c>
      <c r="F38" s="50">
        <v>0</v>
      </c>
      <c r="G38" s="47"/>
      <c r="H38" s="27" t="str">
        <f t="shared" ref="H38:H42" si="1">IF(G38="","",F38*G38)</f>
        <v/>
      </c>
      <c r="I38" s="3"/>
      <c r="J38" s="49">
        <v>0</v>
      </c>
      <c r="K38" s="22" t="str">
        <f>IF(G23="教室内容を選択してください。","0",IF(G23="もみもみスライム",100,IF(G23="光るスライム",200,IF(G23="万華鏡",400,IF(G23="きらきら宝石探し",500,IF(G23="星空まんげきょう",700))))))</f>
        <v>0</v>
      </c>
      <c r="L38" s="26">
        <f>J38*K38</f>
        <v>0</v>
      </c>
      <c r="M38" s="7"/>
      <c r="N38" s="7"/>
      <c r="O38" s="7"/>
      <c r="P38" s="7"/>
      <c r="Q38" s="7"/>
      <c r="R38" s="7"/>
      <c r="S38" s="7"/>
      <c r="T38" s="7"/>
      <c r="U38" s="7"/>
      <c r="V38" s="7"/>
    </row>
    <row r="39" spans="1:22" ht="22.8" customHeight="1" thickTop="1">
      <c r="A39" s="135" t="s">
        <v>52</v>
      </c>
      <c r="B39" s="70"/>
      <c r="C39" s="51">
        <v>0</v>
      </c>
      <c r="D39" s="47"/>
      <c r="E39" s="24" t="str">
        <f t="shared" si="0"/>
        <v/>
      </c>
      <c r="F39" s="51">
        <v>0</v>
      </c>
      <c r="G39" s="47"/>
      <c r="H39" s="27" t="str">
        <f t="shared" si="1"/>
        <v/>
      </c>
      <c r="I39" s="3"/>
      <c r="J39" s="3"/>
      <c r="K39" s="3"/>
      <c r="L39" s="3"/>
      <c r="M39" s="7"/>
      <c r="N39" s="7"/>
      <c r="O39" s="7"/>
      <c r="P39" s="7"/>
      <c r="Q39" s="7"/>
      <c r="R39" s="7"/>
      <c r="S39" s="7"/>
      <c r="T39" s="7"/>
      <c r="U39" s="7"/>
      <c r="V39" s="7"/>
    </row>
    <row r="40" spans="1:22" ht="22.8" customHeight="1">
      <c r="A40" s="135" t="s">
        <v>53</v>
      </c>
      <c r="B40" s="70"/>
      <c r="C40" s="51">
        <v>0</v>
      </c>
      <c r="D40" s="47"/>
      <c r="E40" s="24" t="str">
        <f t="shared" si="0"/>
        <v/>
      </c>
      <c r="F40" s="51">
        <v>0</v>
      </c>
      <c r="G40" s="47"/>
      <c r="H40" s="27" t="str">
        <f t="shared" si="1"/>
        <v/>
      </c>
      <c r="I40" s="3"/>
      <c r="J40" s="70" t="s">
        <v>54</v>
      </c>
      <c r="K40" s="71"/>
      <c r="L40" s="72"/>
      <c r="M40" s="7"/>
      <c r="N40" s="7"/>
      <c r="O40" s="7"/>
      <c r="P40" s="7"/>
      <c r="Q40" s="7"/>
      <c r="R40" s="7"/>
      <c r="S40" s="7"/>
      <c r="T40" s="7"/>
      <c r="U40" s="7"/>
      <c r="V40" s="7"/>
    </row>
    <row r="41" spans="1:22" ht="22.8" customHeight="1" thickBot="1">
      <c r="A41" s="135" t="s">
        <v>55</v>
      </c>
      <c r="B41" s="70"/>
      <c r="C41" s="51">
        <v>0</v>
      </c>
      <c r="D41" s="47"/>
      <c r="E41" s="24" t="str">
        <f t="shared" si="0"/>
        <v/>
      </c>
      <c r="F41" s="51">
        <v>0</v>
      </c>
      <c r="G41" s="47"/>
      <c r="H41" s="27" t="str">
        <f t="shared" si="1"/>
        <v/>
      </c>
      <c r="I41" s="3"/>
      <c r="J41" s="12" t="s">
        <v>48</v>
      </c>
      <c r="K41" s="2" t="s">
        <v>49</v>
      </c>
      <c r="L41" s="2" t="s">
        <v>50</v>
      </c>
      <c r="M41" s="7"/>
      <c r="N41" s="7"/>
      <c r="O41" s="7"/>
      <c r="P41" s="7"/>
      <c r="Q41" s="7"/>
      <c r="R41" s="7"/>
      <c r="S41" s="7"/>
      <c r="T41" s="7"/>
      <c r="U41" s="7"/>
      <c r="V41" s="7"/>
    </row>
    <row r="42" spans="1:22" ht="22.8" customHeight="1" thickTop="1" thickBot="1">
      <c r="A42" s="135" t="s">
        <v>56</v>
      </c>
      <c r="B42" s="70"/>
      <c r="C42" s="52">
        <v>0</v>
      </c>
      <c r="D42" s="48"/>
      <c r="E42" s="25" t="str">
        <f t="shared" si="0"/>
        <v/>
      </c>
      <c r="F42" s="52">
        <v>0</v>
      </c>
      <c r="G42" s="60"/>
      <c r="H42" s="28" t="str">
        <f t="shared" si="1"/>
        <v/>
      </c>
      <c r="I42" s="3"/>
      <c r="J42" s="49">
        <v>0</v>
      </c>
      <c r="K42" s="22" t="str">
        <f>IF(G24="教室内容を選択してください。","0",IF(G24="ビー玉虫", 100, IF(G24="オリジナルキーホルダー", 200, IF(G24="ちびっこスライム", 150, IF(G24="オリジナル缶バッジ", 200)))))</f>
        <v>0</v>
      </c>
      <c r="L42" s="26">
        <f>J42*K42</f>
        <v>0</v>
      </c>
      <c r="M42" s="7"/>
      <c r="N42" s="7"/>
      <c r="O42" s="7"/>
      <c r="P42" s="7"/>
      <c r="Q42" s="7"/>
      <c r="R42" s="7"/>
      <c r="S42" s="7"/>
      <c r="T42" s="7"/>
      <c r="U42" s="7"/>
      <c r="V42" s="7"/>
    </row>
    <row r="43" spans="1:22" ht="22.8" customHeight="1" thickTop="1">
      <c r="A43" s="135"/>
      <c r="B43" s="70"/>
      <c r="C43" s="136" t="s">
        <v>86</v>
      </c>
      <c r="D43" s="137"/>
      <c r="E43" s="138"/>
      <c r="F43" s="136" t="s">
        <v>85</v>
      </c>
      <c r="G43" s="141"/>
      <c r="H43" s="140"/>
      <c r="I43" s="3"/>
      <c r="J43" s="3"/>
      <c r="K43" s="3"/>
      <c r="L43" s="3"/>
      <c r="M43" s="7"/>
      <c r="N43" s="7"/>
      <c r="O43" s="7"/>
      <c r="P43" s="7"/>
      <c r="Q43" s="7"/>
      <c r="R43" s="7"/>
      <c r="S43" s="7"/>
      <c r="T43" s="7"/>
      <c r="U43" s="7"/>
      <c r="V43" s="7"/>
    </row>
    <row r="44" spans="1:22" ht="22.8" customHeight="1">
      <c r="A44" s="135"/>
      <c r="B44" s="70"/>
      <c r="C44" s="136"/>
      <c r="D44" s="139"/>
      <c r="E44" s="140"/>
      <c r="F44" s="136"/>
      <c r="G44" s="141"/>
      <c r="H44" s="140"/>
      <c r="I44" s="3"/>
      <c r="J44" s="70" t="s">
        <v>57</v>
      </c>
      <c r="K44" s="71"/>
      <c r="L44" s="72"/>
      <c r="M44" s="7"/>
      <c r="N44" s="7"/>
      <c r="O44" s="7"/>
      <c r="P44" s="7"/>
      <c r="Q44" s="7"/>
      <c r="R44" s="7"/>
      <c r="S44" s="7"/>
      <c r="T44" s="7"/>
      <c r="U44" s="7"/>
      <c r="V44" s="7"/>
    </row>
    <row r="45" spans="1:22" ht="22.8" customHeight="1" thickBot="1">
      <c r="A45" s="135"/>
      <c r="B45" s="70"/>
      <c r="C45" s="136"/>
      <c r="D45" s="139"/>
      <c r="E45" s="140"/>
      <c r="F45" s="136"/>
      <c r="G45" s="141"/>
      <c r="H45" s="140"/>
      <c r="I45" s="3"/>
      <c r="J45" s="12" t="s">
        <v>48</v>
      </c>
      <c r="K45" s="2" t="s">
        <v>49</v>
      </c>
      <c r="L45" s="2" t="s">
        <v>50</v>
      </c>
      <c r="M45" s="7"/>
      <c r="N45" s="7"/>
      <c r="O45" s="7"/>
      <c r="P45" s="7"/>
      <c r="Q45" s="7"/>
      <c r="R45" s="7"/>
      <c r="S45" s="7"/>
      <c r="T45" s="7"/>
      <c r="U45" s="7"/>
      <c r="V45" s="7"/>
    </row>
    <row r="46" spans="1:22" ht="22.8" customHeight="1" thickTop="1" thickBot="1">
      <c r="A46" s="135" t="s">
        <v>58</v>
      </c>
      <c r="B46" s="70"/>
      <c r="C46" s="51">
        <v>0</v>
      </c>
      <c r="D46" s="57" t="s">
        <v>59</v>
      </c>
      <c r="E46" s="58">
        <v>0</v>
      </c>
      <c r="F46" s="51">
        <v>0</v>
      </c>
      <c r="G46" s="59"/>
      <c r="H46" s="29" t="str">
        <f>IF(G46="","",F46*G46)</f>
        <v/>
      </c>
      <c r="I46" s="3"/>
      <c r="J46" s="49">
        <v>0</v>
      </c>
      <c r="K46" s="31" t="s">
        <v>59</v>
      </c>
      <c r="L46" s="26">
        <v>0</v>
      </c>
      <c r="M46" s="7"/>
      <c r="N46" s="7"/>
      <c r="O46" s="7"/>
      <c r="P46" s="7"/>
      <c r="Q46" s="7"/>
      <c r="R46" s="7"/>
      <c r="S46" s="7"/>
      <c r="T46" s="7"/>
      <c r="U46" s="7"/>
      <c r="V46" s="7"/>
    </row>
    <row r="47" spans="1:22" ht="22.8" customHeight="1" thickTop="1" thickBot="1">
      <c r="A47" s="135" t="s">
        <v>60</v>
      </c>
      <c r="B47" s="70"/>
      <c r="C47" s="53">
        <v>0</v>
      </c>
      <c r="D47" s="31" t="s">
        <v>59</v>
      </c>
      <c r="E47" s="55">
        <v>0</v>
      </c>
      <c r="F47" s="53">
        <v>0</v>
      </c>
      <c r="G47" s="47"/>
      <c r="H47" s="30" t="str">
        <f>IF(G47="","",F47*G47)</f>
        <v/>
      </c>
      <c r="I47" s="3"/>
      <c r="J47" s="3"/>
      <c r="K47" s="3"/>
      <c r="L47" s="3"/>
      <c r="M47" s="7"/>
      <c r="N47" s="7"/>
      <c r="O47" s="7"/>
      <c r="P47" s="7"/>
      <c r="Q47" s="7"/>
      <c r="R47" s="7"/>
      <c r="S47" s="7"/>
      <c r="T47" s="7"/>
      <c r="U47" s="7"/>
      <c r="V47" s="7"/>
    </row>
    <row r="48" spans="1:22" ht="22.8" customHeight="1" thickTop="1">
      <c r="A48" s="135" t="s">
        <v>61</v>
      </c>
      <c r="B48" s="135"/>
      <c r="C48" s="54">
        <f>SUM(C38:C47)</f>
        <v>0</v>
      </c>
      <c r="D48" s="26"/>
      <c r="E48" s="56">
        <f>SUM(E38:E42)</f>
        <v>0</v>
      </c>
      <c r="F48" s="54">
        <f>SUM(F38:F47)</f>
        <v>0</v>
      </c>
      <c r="G48" s="26"/>
      <c r="H48" s="27">
        <f>SUM(H38:H47)</f>
        <v>0</v>
      </c>
      <c r="I48" s="3"/>
      <c r="J48" s="70" t="s">
        <v>62</v>
      </c>
      <c r="K48" s="71"/>
      <c r="L48" s="72"/>
      <c r="M48" s="7"/>
      <c r="N48" s="7"/>
      <c r="O48" s="7"/>
      <c r="P48" s="7"/>
      <c r="Q48" s="7"/>
      <c r="R48" s="7"/>
      <c r="S48" s="7"/>
      <c r="T48" s="7"/>
      <c r="U48" s="7"/>
      <c r="V48" s="7"/>
    </row>
    <row r="49" spans="1:22" ht="22.8" customHeight="1" thickBot="1">
      <c r="A49" s="3"/>
      <c r="B49" s="3"/>
      <c r="C49" s="3"/>
      <c r="D49" s="3"/>
      <c r="E49" s="3"/>
      <c r="F49" s="3"/>
      <c r="G49" s="3"/>
      <c r="H49" s="3"/>
      <c r="I49" s="3"/>
      <c r="J49" s="12" t="s">
        <v>48</v>
      </c>
      <c r="K49" s="2" t="s">
        <v>49</v>
      </c>
      <c r="L49" s="2" t="s">
        <v>50</v>
      </c>
      <c r="M49" s="7"/>
      <c r="N49" s="7"/>
      <c r="O49" s="7"/>
      <c r="P49" s="7"/>
      <c r="Q49" s="7"/>
      <c r="R49" s="7"/>
      <c r="S49" s="7"/>
      <c r="T49" s="7"/>
      <c r="U49" s="7"/>
      <c r="V49" s="7"/>
    </row>
    <row r="50" spans="1:22" ht="22.8" customHeight="1" thickTop="1" thickBot="1">
      <c r="A50" s="3"/>
      <c r="B50" s="3"/>
      <c r="C50" s="3"/>
      <c r="D50" s="3"/>
      <c r="E50" s="3"/>
      <c r="F50" s="3"/>
      <c r="G50" s="3"/>
      <c r="H50" s="3"/>
      <c r="I50" s="3"/>
      <c r="J50" s="49">
        <v>0</v>
      </c>
      <c r="K50" s="31" t="s">
        <v>59</v>
      </c>
      <c r="L50" s="26">
        <v>0</v>
      </c>
      <c r="M50" s="7"/>
      <c r="N50" s="7"/>
      <c r="O50" s="7"/>
      <c r="P50" s="7"/>
      <c r="Q50" s="7"/>
      <c r="R50" s="7"/>
      <c r="S50" s="7"/>
      <c r="T50" s="7"/>
      <c r="U50" s="7"/>
      <c r="V50" s="7"/>
    </row>
    <row r="51" spans="1:22" ht="18" customHeight="1" thickTop="1">
      <c r="A51" s="3"/>
      <c r="B51" s="3"/>
      <c r="C51" s="3"/>
      <c r="D51" s="3"/>
      <c r="E51" s="3"/>
      <c r="F51" s="3"/>
      <c r="G51" s="3"/>
      <c r="H51" s="3"/>
      <c r="I51" s="3"/>
      <c r="J51" s="3"/>
      <c r="K51" s="3"/>
      <c r="L51" s="3"/>
      <c r="M51" s="7"/>
      <c r="N51" s="7"/>
      <c r="O51" s="7"/>
      <c r="P51" s="7"/>
      <c r="Q51" s="7"/>
      <c r="R51" s="7"/>
      <c r="S51" s="7"/>
      <c r="T51" s="7"/>
      <c r="U51" s="7"/>
      <c r="V51" s="7"/>
    </row>
    <row r="52" spans="1:22" ht="18" customHeight="1" thickBot="1">
      <c r="A52" s="3"/>
      <c r="B52" s="3"/>
      <c r="C52" s="3"/>
      <c r="D52" s="3"/>
      <c r="E52" s="3"/>
      <c r="F52" s="3"/>
      <c r="G52" s="3"/>
      <c r="H52" s="3"/>
      <c r="I52" s="3"/>
      <c r="J52" s="21" t="s">
        <v>63</v>
      </c>
      <c r="K52" s="3"/>
      <c r="L52" s="3"/>
      <c r="M52" s="7"/>
      <c r="N52" s="7"/>
      <c r="O52" s="7"/>
      <c r="P52" s="7"/>
      <c r="Q52" s="7"/>
      <c r="R52" s="7"/>
      <c r="S52" s="7"/>
      <c r="T52" s="7"/>
      <c r="U52" s="7"/>
      <c r="V52" s="7"/>
    </row>
    <row r="53" spans="1:22" ht="13.8" customHeight="1" thickTop="1">
      <c r="A53" s="3"/>
      <c r="B53" s="3"/>
      <c r="C53" s="3"/>
      <c r="D53" s="3"/>
      <c r="E53" s="3"/>
      <c r="F53" s="3"/>
      <c r="G53" s="3"/>
      <c r="H53" s="3"/>
      <c r="I53" s="3"/>
      <c r="J53" s="126" t="s">
        <v>77</v>
      </c>
      <c r="K53" s="129">
        <f>E48+H48+L38+L42</f>
        <v>0</v>
      </c>
      <c r="L53" s="130"/>
      <c r="M53" s="7"/>
      <c r="N53" s="7"/>
      <c r="O53" s="7"/>
      <c r="P53" s="7"/>
      <c r="Q53" s="7"/>
      <c r="R53" s="7"/>
      <c r="S53" s="7"/>
      <c r="T53" s="7"/>
      <c r="U53" s="7"/>
      <c r="V53" s="7"/>
    </row>
    <row r="54" spans="1:22" ht="13.8" customHeight="1">
      <c r="A54" s="7"/>
      <c r="B54" s="7"/>
      <c r="C54" s="7"/>
      <c r="D54" s="7"/>
      <c r="E54" s="7"/>
      <c r="F54" s="7"/>
      <c r="G54" s="7"/>
      <c r="H54" s="7"/>
      <c r="I54" s="7"/>
      <c r="J54" s="127"/>
      <c r="K54" s="131"/>
      <c r="L54" s="132"/>
      <c r="M54" s="7"/>
      <c r="N54" s="7"/>
      <c r="O54" s="7"/>
      <c r="P54" s="7"/>
      <c r="Q54" s="7"/>
      <c r="R54" s="7"/>
      <c r="S54" s="7"/>
      <c r="T54" s="7"/>
      <c r="U54" s="7"/>
      <c r="V54" s="7"/>
    </row>
    <row r="55" spans="1:22" ht="13.8" customHeight="1" thickBot="1">
      <c r="A55" s="7"/>
      <c r="B55" s="7"/>
      <c r="C55" s="7"/>
      <c r="D55" s="7"/>
      <c r="E55" s="7"/>
      <c r="F55" s="7"/>
      <c r="G55" s="7"/>
      <c r="H55" s="7"/>
      <c r="I55" s="7"/>
      <c r="J55" s="128"/>
      <c r="K55" s="133"/>
      <c r="L55" s="134"/>
      <c r="M55" s="7"/>
      <c r="N55" s="7"/>
      <c r="O55" s="7"/>
      <c r="P55" s="7"/>
      <c r="Q55" s="7"/>
      <c r="R55" s="7"/>
      <c r="S55" s="7"/>
      <c r="T55" s="7"/>
      <c r="U55" s="7"/>
      <c r="V55" s="7"/>
    </row>
    <row r="56" spans="1:22" ht="13.8" customHeight="1" thickTop="1">
      <c r="A56" s="7"/>
      <c r="B56" s="7"/>
      <c r="C56" s="7"/>
      <c r="D56" s="7"/>
      <c r="E56" s="7"/>
      <c r="F56" s="7"/>
      <c r="G56" s="7"/>
      <c r="H56" s="7"/>
      <c r="I56" s="7"/>
      <c r="J56" s="7"/>
      <c r="K56" s="7"/>
      <c r="L56" s="7"/>
      <c r="M56" s="7"/>
      <c r="N56" s="7"/>
      <c r="O56" s="7"/>
      <c r="P56" s="7"/>
      <c r="Q56" s="7"/>
      <c r="R56" s="7"/>
      <c r="S56" s="7"/>
      <c r="T56" s="7"/>
      <c r="U56" s="7"/>
      <c r="V56" s="7"/>
    </row>
    <row r="57" spans="1:22" ht="22.8" customHeight="1">
      <c r="A57" s="13" t="s">
        <v>78</v>
      </c>
      <c r="B57" s="7"/>
      <c r="C57" s="7"/>
      <c r="D57" s="7"/>
      <c r="E57" s="7"/>
      <c r="F57" s="7"/>
      <c r="G57" s="7"/>
      <c r="H57" s="7"/>
      <c r="I57" s="7"/>
      <c r="J57" s="7"/>
      <c r="K57" s="7"/>
      <c r="L57" s="7"/>
      <c r="M57" s="7"/>
      <c r="N57" s="7"/>
      <c r="O57" s="7"/>
      <c r="P57" s="7"/>
      <c r="Q57" s="7"/>
      <c r="R57" s="7"/>
      <c r="S57" s="7"/>
      <c r="T57" s="7"/>
      <c r="U57" s="7"/>
      <c r="V57" s="7"/>
    </row>
    <row r="58" spans="1:22" ht="22.8" customHeight="1">
      <c r="A58" s="68" t="s">
        <v>64</v>
      </c>
      <c r="B58" s="69"/>
      <c r="C58" s="19">
        <v>1</v>
      </c>
      <c r="D58" s="19">
        <v>2</v>
      </c>
      <c r="E58" s="20" t="s">
        <v>65</v>
      </c>
      <c r="F58" s="14"/>
      <c r="G58" s="14"/>
      <c r="H58" s="14"/>
      <c r="I58" s="14" t="s">
        <v>66</v>
      </c>
      <c r="J58" s="14"/>
      <c r="K58" s="14"/>
      <c r="L58" s="15"/>
      <c r="M58" s="7"/>
      <c r="N58" s="7"/>
      <c r="O58" s="7"/>
      <c r="P58" s="7"/>
      <c r="Q58" s="7"/>
      <c r="R58" s="7"/>
      <c r="S58" s="7"/>
      <c r="T58" s="7"/>
      <c r="U58" s="7"/>
      <c r="V58" s="7"/>
    </row>
    <row r="59" spans="1:22" ht="22.8" customHeight="1">
      <c r="A59" s="16"/>
      <c r="B59" s="18"/>
      <c r="C59" s="18"/>
      <c r="D59" s="18"/>
      <c r="E59" s="18"/>
      <c r="F59" s="17"/>
      <c r="G59" s="17"/>
      <c r="H59" s="17"/>
      <c r="I59" s="17" t="s">
        <v>67</v>
      </c>
      <c r="J59" s="17"/>
      <c r="K59" s="17"/>
      <c r="L59" s="18"/>
      <c r="M59" s="7"/>
      <c r="N59" s="7"/>
      <c r="O59" s="7"/>
      <c r="P59" s="7"/>
      <c r="Q59" s="7"/>
      <c r="R59" s="7"/>
      <c r="S59" s="7"/>
      <c r="T59" s="7"/>
      <c r="U59" s="7"/>
      <c r="V59" s="7"/>
    </row>
    <row r="60" spans="1:22" ht="13.2" customHeight="1">
      <c r="A60" s="32" t="e">
        <f>_xlfn.IFS(C9="天候に関わらず来館","全天",C9="徒歩にて来館","徒歩",C9="晴天時のみ来館","晴天",C9="雨天時のみ来館","雨天")</f>
        <v>#N/A</v>
      </c>
      <c r="B60" s="32" t="e">
        <f>DATE(C8,D8,E8)</f>
        <v>#NUM!</v>
      </c>
      <c r="C60" s="33">
        <f>TIME(H8,I8,0)</f>
        <v>0</v>
      </c>
      <c r="D60" s="33">
        <f>TIME(K8,L8,0)</f>
        <v>0</v>
      </c>
      <c r="E60">
        <f>C11</f>
        <v>0</v>
      </c>
      <c r="F60">
        <f>D13</f>
        <v>0</v>
      </c>
      <c r="G60" t="str">
        <f>H10</f>
        <v>選択してください。</v>
      </c>
      <c r="H60">
        <f>K10</f>
        <v>0</v>
      </c>
      <c r="I60">
        <f>C46+C47</f>
        <v>0</v>
      </c>
      <c r="J60">
        <f>C39</f>
        <v>0</v>
      </c>
      <c r="K60">
        <f>C40</f>
        <v>0</v>
      </c>
      <c r="L60">
        <f>C41</f>
        <v>0</v>
      </c>
      <c r="M60">
        <f>C42</f>
        <v>0</v>
      </c>
      <c r="N60">
        <f>C38</f>
        <v>0</v>
      </c>
      <c r="O60">
        <f>C48</f>
        <v>0</v>
      </c>
      <c r="P60" t="str">
        <f>C43</f>
        <v>大人（教職員以外）の方の内訳を
こちらにご入力ください。</v>
      </c>
      <c r="Q60" t="str">
        <f>C18</f>
        <v>選択してください。</v>
      </c>
      <c r="R60" s="34">
        <f>F18</f>
        <v>0</v>
      </c>
      <c r="S60" s="7"/>
      <c r="T60" s="7"/>
      <c r="U60" s="7"/>
      <c r="V60" s="7"/>
    </row>
    <row r="61" spans="1:22" ht="13.2" customHeight="1"/>
    <row r="62" spans="1:22" ht="13.2" customHeight="1"/>
  </sheetData>
  <sheetProtection algorithmName="SHA-512" hashValue="OFdgnmeKTVpBhiJCVWEciygjLavOrzRyjMsGQtFChjVMF47lHIzZ9am3YNu0gnnasVn1RWQSrlFZX7NXXHtLtA==" saltValue="f0KOkTo5CCx5qFYPBedalQ==" spinCount="100000" sheet="1" objects="1" scenarios="1"/>
  <mergeCells count="104">
    <mergeCell ref="J53:J55"/>
    <mergeCell ref="K53:L55"/>
    <mergeCell ref="A48:B48"/>
    <mergeCell ref="A38:B38"/>
    <mergeCell ref="A39:B39"/>
    <mergeCell ref="A40:B40"/>
    <mergeCell ref="A41:B41"/>
    <mergeCell ref="A42:B45"/>
    <mergeCell ref="K21:L21"/>
    <mergeCell ref="C43:E45"/>
    <mergeCell ref="F43:H45"/>
    <mergeCell ref="A33:B33"/>
    <mergeCell ref="C33:D33"/>
    <mergeCell ref="E33:F33"/>
    <mergeCell ref="C36:E36"/>
    <mergeCell ref="F36:H36"/>
    <mergeCell ref="A46:B46"/>
    <mergeCell ref="A47:B47"/>
    <mergeCell ref="A32:B32"/>
    <mergeCell ref="C32:L32"/>
    <mergeCell ref="A27:B28"/>
    <mergeCell ref="C27:D27"/>
    <mergeCell ref="E27:F27"/>
    <mergeCell ref="G27:H27"/>
    <mergeCell ref="H16:L16"/>
    <mergeCell ref="A21:B26"/>
    <mergeCell ref="C22:D22"/>
    <mergeCell ref="C21:D21"/>
    <mergeCell ref="E21:F21"/>
    <mergeCell ref="G21:J21"/>
    <mergeCell ref="C24:D24"/>
    <mergeCell ref="E24:F24"/>
    <mergeCell ref="G24:J24"/>
    <mergeCell ref="K24:L24"/>
    <mergeCell ref="C25:D25"/>
    <mergeCell ref="E25:F25"/>
    <mergeCell ref="G25:J25"/>
    <mergeCell ref="C26:D26"/>
    <mergeCell ref="E26:F26"/>
    <mergeCell ref="G26:H26"/>
    <mergeCell ref="I26:L26"/>
    <mergeCell ref="A16:B16"/>
    <mergeCell ref="C16:E16"/>
    <mergeCell ref="F16:G16"/>
    <mergeCell ref="A17:B17"/>
    <mergeCell ref="C17:E17"/>
    <mergeCell ref="F17:G17"/>
    <mergeCell ref="H17:J17"/>
    <mergeCell ref="I27:L27"/>
    <mergeCell ref="C28:L28"/>
    <mergeCell ref="A29:B29"/>
    <mergeCell ref="C29:F29"/>
    <mergeCell ref="A30:D30"/>
    <mergeCell ref="E30:F30"/>
    <mergeCell ref="A31:L31"/>
    <mergeCell ref="A18:B18"/>
    <mergeCell ref="C18:D18"/>
    <mergeCell ref="F18:G18"/>
    <mergeCell ref="K25:L25"/>
    <mergeCell ref="E22:F22"/>
    <mergeCell ref="G22:J22"/>
    <mergeCell ref="K22:L22"/>
    <mergeCell ref="C23:D23"/>
    <mergeCell ref="E23:F23"/>
    <mergeCell ref="G23:J23"/>
    <mergeCell ref="K23:L23"/>
    <mergeCell ref="A13:B13"/>
    <mergeCell ref="D13:E13"/>
    <mergeCell ref="A10:B10"/>
    <mergeCell ref="C10:F10"/>
    <mergeCell ref="G10:G11"/>
    <mergeCell ref="H10:I11"/>
    <mergeCell ref="J10:J11"/>
    <mergeCell ref="G13:L13"/>
    <mergeCell ref="A14:B14"/>
    <mergeCell ref="C14:E14"/>
    <mergeCell ref="F14:G15"/>
    <mergeCell ref="H14:L15"/>
    <mergeCell ref="A15:B15"/>
    <mergeCell ref="C15:E15"/>
    <mergeCell ref="A5:L5"/>
    <mergeCell ref="A58:B58"/>
    <mergeCell ref="J48:L48"/>
    <mergeCell ref="J44:L44"/>
    <mergeCell ref="J40:L40"/>
    <mergeCell ref="J36:L36"/>
    <mergeCell ref="A2:L2"/>
    <mergeCell ref="A3:F3"/>
    <mergeCell ref="G3:L3"/>
    <mergeCell ref="A4:F4"/>
    <mergeCell ref="G4:L4"/>
    <mergeCell ref="A6:L6"/>
    <mergeCell ref="A7:L7"/>
    <mergeCell ref="A8:B8"/>
    <mergeCell ref="A9:B9"/>
    <mergeCell ref="C9:G9"/>
    <mergeCell ref="K10:L11"/>
    <mergeCell ref="A11:B11"/>
    <mergeCell ref="C11:F11"/>
    <mergeCell ref="A12:B12"/>
    <mergeCell ref="C12:C13"/>
    <mergeCell ref="D12:E12"/>
    <mergeCell ref="F12:F13"/>
    <mergeCell ref="G12:L12"/>
  </mergeCells>
  <phoneticPr fontId="3"/>
  <conditionalFormatting sqref="C9:G9">
    <cfRule type="expression" dxfId="80" priority="83">
      <formula>$C$9="該当する利用条件を選択してください。"</formula>
    </cfRule>
  </conditionalFormatting>
  <conditionalFormatting sqref="H10:I11">
    <cfRule type="expression" dxfId="79" priority="82">
      <formula>H10="選択してください。"</formula>
    </cfRule>
  </conditionalFormatting>
  <conditionalFormatting sqref="C18:D18">
    <cfRule type="expression" dxfId="78" priority="81">
      <formula>C18="選択してください。"</formula>
    </cfRule>
  </conditionalFormatting>
  <conditionalFormatting sqref="E22:F22">
    <cfRule type="expression" dxfId="77" priority="76">
      <formula>E22="選択してください。"</formula>
    </cfRule>
  </conditionalFormatting>
  <conditionalFormatting sqref="E22:F22">
    <cfRule type="expression" dxfId="76" priority="73">
      <formula>$H$10="一般"</formula>
    </cfRule>
    <cfRule type="expression" dxfId="75" priority="74">
      <formula>$C$9="雨天時のみ来館"</formula>
    </cfRule>
    <cfRule type="expression" dxfId="74" priority="75">
      <formula>$C$9="晴天時のみ来館"</formula>
    </cfRule>
  </conditionalFormatting>
  <conditionalFormatting sqref="E23:F23">
    <cfRule type="expression" dxfId="73" priority="72">
      <formula>E23="選択してください。"</formula>
    </cfRule>
  </conditionalFormatting>
  <conditionalFormatting sqref="E23:F23">
    <cfRule type="expression" dxfId="72" priority="69">
      <formula>$H$10="一般"</formula>
    </cfRule>
    <cfRule type="expression" dxfId="71" priority="70">
      <formula>$C$9="雨天時のみ来館"</formula>
    </cfRule>
    <cfRule type="expression" dxfId="70" priority="71">
      <formula>$C$9="晴天時のみ来館"</formula>
    </cfRule>
  </conditionalFormatting>
  <conditionalFormatting sqref="E24:F24">
    <cfRule type="expression" dxfId="69" priority="68">
      <formula>E24="選択してください。"</formula>
    </cfRule>
  </conditionalFormatting>
  <conditionalFormatting sqref="E24:F24">
    <cfRule type="expression" dxfId="68" priority="65">
      <formula>$H$10="一般"</formula>
    </cfRule>
    <cfRule type="expression" dxfId="67" priority="66">
      <formula>$C$9="雨天時のみ来館"</formula>
    </cfRule>
    <cfRule type="expression" dxfId="66" priority="67">
      <formula>$C$9="晴天時のみ来館"</formula>
    </cfRule>
  </conditionalFormatting>
  <conditionalFormatting sqref="E25:F25">
    <cfRule type="expression" dxfId="65" priority="64">
      <formula>E25="選択してください。"</formula>
    </cfRule>
  </conditionalFormatting>
  <conditionalFormatting sqref="E25:F25">
    <cfRule type="expression" dxfId="64" priority="61">
      <formula>$H$10="一般"</formula>
    </cfRule>
    <cfRule type="expression" dxfId="63" priority="62">
      <formula>$C$9="雨天時のみ来館"</formula>
    </cfRule>
    <cfRule type="expression" dxfId="62" priority="63">
      <formula>$C$9="晴天時のみ来館"</formula>
    </cfRule>
  </conditionalFormatting>
  <conditionalFormatting sqref="E26:F26">
    <cfRule type="expression" dxfId="61" priority="57">
      <formula>$H$10="一般"</formula>
    </cfRule>
    <cfRule type="expression" dxfId="60" priority="58">
      <formula>$C$9="雨天時のみ来館"</formula>
    </cfRule>
    <cfRule type="expression" dxfId="59" priority="59">
      <formula>$C$9="晴天時のみ来館"</formula>
    </cfRule>
  </conditionalFormatting>
  <conditionalFormatting sqref="E26:F26">
    <cfRule type="expression" dxfId="58" priority="60">
      <formula>E26="選択してください。"</formula>
    </cfRule>
  </conditionalFormatting>
  <conditionalFormatting sqref="E27:F27">
    <cfRule type="expression" dxfId="57" priority="56">
      <formula>E27="選択してください。"</formula>
    </cfRule>
  </conditionalFormatting>
  <conditionalFormatting sqref="G22:J22">
    <cfRule type="expression" dxfId="56" priority="52">
      <formula>$H$10="一般"</formula>
    </cfRule>
    <cfRule type="expression" dxfId="55" priority="53">
      <formula>$C$9="雨天時のみ来館"</formula>
    </cfRule>
    <cfRule type="expression" dxfId="54" priority="54">
      <formula>$C$9="晴天時のみ来館"</formula>
    </cfRule>
    <cfRule type="expression" dxfId="53" priority="9">
      <formula>$F$8="土"</formula>
    </cfRule>
    <cfRule type="expression" dxfId="52" priority="7">
      <formula>$F$8="日"</formula>
    </cfRule>
  </conditionalFormatting>
  <conditionalFormatting sqref="G22:J22">
    <cfRule type="expression" dxfId="51" priority="55">
      <formula>G22="番組名を選択してください。"</formula>
    </cfRule>
  </conditionalFormatting>
  <conditionalFormatting sqref="G23:J23">
    <cfRule type="expression" dxfId="50" priority="48">
      <formula>$H$10="一般"</formula>
    </cfRule>
    <cfRule type="expression" dxfId="49" priority="49">
      <formula>$C$9="雨天時のみ来館"</formula>
    </cfRule>
    <cfRule type="expression" dxfId="48" priority="50">
      <formula>$C$9="晴天時のみ来館"</formula>
    </cfRule>
  </conditionalFormatting>
  <conditionalFormatting sqref="G23:J23">
    <cfRule type="expression" dxfId="47" priority="51">
      <formula>G23="教室内容を選択してください。"</formula>
    </cfRule>
  </conditionalFormatting>
  <conditionalFormatting sqref="G24:J24">
    <cfRule type="expression" dxfId="46" priority="44">
      <formula>$H$10="一般"</formula>
    </cfRule>
    <cfRule type="expression" dxfId="45" priority="45">
      <formula>$C$9="雨天時のみ来館"</formula>
    </cfRule>
    <cfRule type="expression" dxfId="44" priority="46">
      <formula>$C$9="晴天時のみ来館"</formula>
    </cfRule>
  </conditionalFormatting>
  <conditionalFormatting sqref="G24:J24">
    <cfRule type="expression" dxfId="43" priority="47">
      <formula>G24="教室内容を選択してください。"</formula>
    </cfRule>
  </conditionalFormatting>
  <conditionalFormatting sqref="G25:J25">
    <cfRule type="expression" dxfId="42" priority="40">
      <formula>$H$10="一般"</formula>
    </cfRule>
    <cfRule type="expression" dxfId="41" priority="41">
      <formula>$C$9="雨天時のみ来館"</formula>
    </cfRule>
    <cfRule type="expression" dxfId="40" priority="42">
      <formula>$C$9="晴天時のみ来館"</formula>
    </cfRule>
  </conditionalFormatting>
  <conditionalFormatting sqref="G25:J25">
    <cfRule type="expression" dxfId="39" priority="43">
      <formula>G25="ショーのタイトルを選択してください。"</formula>
    </cfRule>
  </conditionalFormatting>
  <conditionalFormatting sqref="I26:L26">
    <cfRule type="expression" dxfId="38" priority="36">
      <formula>$C$9="晴天時のみ来館"</formula>
    </cfRule>
    <cfRule type="expression" dxfId="37" priority="37">
      <formula>$C$9="雨天時のみ来館"</formula>
    </cfRule>
    <cfRule type="expression" dxfId="36" priority="38">
      <formula>$H$10="一般"</formula>
    </cfRule>
    <cfRule type="expression" dxfId="35" priority="39">
      <formula>I26="希望の時間を選択してください。"</formula>
    </cfRule>
  </conditionalFormatting>
  <conditionalFormatting sqref="I27:L27">
    <cfRule type="expression" dxfId="34" priority="35">
      <formula>I27="希望の時間帯を選択してください。"</formula>
    </cfRule>
  </conditionalFormatting>
  <conditionalFormatting sqref="K22:L22">
    <cfRule type="expression" dxfId="33" priority="31">
      <formula>$H$10="一般"</formula>
    </cfRule>
    <cfRule type="expression" dxfId="32" priority="32">
      <formula>$C$9="雨天時のみ来館"</formula>
    </cfRule>
    <cfRule type="expression" dxfId="31" priority="33">
      <formula>$C$9="晴天時のみ来館"</formula>
    </cfRule>
  </conditionalFormatting>
  <conditionalFormatting sqref="K22:L22">
    <cfRule type="expression" dxfId="30" priority="34">
      <formula>K22="希望の時間を選択してください。"</formula>
    </cfRule>
  </conditionalFormatting>
  <conditionalFormatting sqref="K23:L23">
    <cfRule type="expression" dxfId="29" priority="27">
      <formula>$H$10="一般"</formula>
    </cfRule>
    <cfRule type="expression" dxfId="28" priority="28">
      <formula>$C$9="雨天時のみ来館"</formula>
    </cfRule>
    <cfRule type="expression" dxfId="27" priority="29">
      <formula>$C$9="晴天時のみ来館"</formula>
    </cfRule>
  </conditionalFormatting>
  <conditionalFormatting sqref="K23:L23">
    <cfRule type="expression" dxfId="26" priority="30">
      <formula>K23="希望の時間を選択してください。"</formula>
    </cfRule>
  </conditionalFormatting>
  <conditionalFormatting sqref="K24:L24">
    <cfRule type="expression" dxfId="25" priority="23">
      <formula>$H$10="一般"</formula>
    </cfRule>
    <cfRule type="expression" dxfId="24" priority="24">
      <formula>$C$9="雨天時のみ来館"</formula>
    </cfRule>
    <cfRule type="expression" dxfId="23" priority="25">
      <formula>$C$9="晴天時のみ来館"</formula>
    </cfRule>
  </conditionalFormatting>
  <conditionalFormatting sqref="K24:L24">
    <cfRule type="expression" dxfId="22" priority="26">
      <formula>K24="希望の時間を選択してください。"</formula>
    </cfRule>
  </conditionalFormatting>
  <conditionalFormatting sqref="K25:L25">
    <cfRule type="expression" dxfId="21" priority="19">
      <formula>$H$10="一般"</formula>
    </cfRule>
    <cfRule type="expression" dxfId="20" priority="20">
      <formula>$C$9="雨天時のみ来館"</formula>
    </cfRule>
    <cfRule type="expression" dxfId="19" priority="21">
      <formula>$C$9="晴天時のみ来館"</formula>
    </cfRule>
  </conditionalFormatting>
  <conditionalFormatting sqref="K25:L25">
    <cfRule type="expression" dxfId="18" priority="22">
      <formula>K25="希望の時間を選択してください。"</formula>
    </cfRule>
  </conditionalFormatting>
  <conditionalFormatting sqref="C29:F29">
    <cfRule type="expression" dxfId="17" priority="18">
      <formula>C29="ご希望の支払い方法を選択してください。"</formula>
    </cfRule>
  </conditionalFormatting>
  <conditionalFormatting sqref="E33:F33">
    <cfRule type="expression" dxfId="16" priority="17">
      <formula>E33="選択してください。"</formula>
    </cfRule>
  </conditionalFormatting>
  <conditionalFormatting sqref="G60">
    <cfRule type="expression" dxfId="15" priority="16">
      <formula>G60="選択してください。"</formula>
    </cfRule>
  </conditionalFormatting>
  <conditionalFormatting sqref="O60:P60">
    <cfRule type="expression" dxfId="14" priority="15">
      <formula>O60="大人（教職員以外）の方の内訳をこちらにご入力ください。"</formula>
    </cfRule>
  </conditionalFormatting>
  <conditionalFormatting sqref="Q60">
    <cfRule type="expression" dxfId="13" priority="14">
      <formula>Q60="選択してください。"</formula>
    </cfRule>
  </conditionalFormatting>
  <conditionalFormatting sqref="C43:C44">
    <cfRule type="expression" dxfId="12" priority="13">
      <formula>C42&lt;&gt;0</formula>
    </cfRule>
  </conditionalFormatting>
  <conditionalFormatting sqref="F43:F44">
    <cfRule type="expression" dxfId="11" priority="11">
      <formula>F42&lt;&gt;0</formula>
    </cfRule>
  </conditionalFormatting>
  <conditionalFormatting sqref="E22:F27 G23:J25 K22:L25 I26:L27">
    <cfRule type="expression" dxfId="10" priority="10">
      <formula>$F$8="土"</formula>
    </cfRule>
    <cfRule type="expression" dxfId="9" priority="8">
      <formula>$F$8="日"</formula>
    </cfRule>
  </conditionalFormatting>
  <dataValidations count="19">
    <dataValidation type="list" allowBlank="1" showInputMessage="1" showErrorMessage="1" sqref="C9:G9" xr:uid="{3B9B8F54-C807-42E8-A188-D334F49E182E}">
      <formula1>"該当する利用条件を選択してください。,天候に関わらず来館,徒歩にて来館,晴天時のみ来館,雨天時のみ来館"</formula1>
    </dataValidation>
    <dataValidation type="list" allowBlank="1" showInputMessage="1" showErrorMessage="1" sqref="H10:I11" xr:uid="{4C18F823-3345-4EE9-AA15-60CB9860852C}">
      <formula1>"選択してください。,幼稚園・保育園,小学校,中学校,高校,大学,一般"</formula1>
    </dataValidation>
    <dataValidation type="list" allowBlank="1" showInputMessage="1" showErrorMessage="1" sqref="C18:D18" xr:uid="{C83E0996-A778-44CF-9620-1837BE156E92}">
      <formula1>"選択してください。,バス,乗用車,徒歩,公共交通機関,タクシー"</formula1>
    </dataValidation>
    <dataValidation type="list" allowBlank="1" showInputMessage="1" showErrorMessage="1" sqref="E22:F27" xr:uid="{90C46DCA-7DE6-4E40-B247-F3017D84801D}">
      <formula1>"選択してください。,あり,なし"</formula1>
    </dataValidation>
    <dataValidation type="list" allowBlank="1" showInputMessage="1" showErrorMessage="1" sqref="G22:J22" xr:uid="{446BF37B-FB2B-46FE-85F4-560F7FD0FBB6}">
      <formula1>"番組名を選択してください。,ほしぞらの水族館,しまじろうとたんじょうびのおほしさま,地球はぐるぐるメリーゴーランド,すいきんちかもくどってんかいっ,もしものときのがんこちゃん,スペース☆ヒーローズ,どんぐり森のなかまたち,ながれ月と星の森,葉っぱのリーフの物語,惑星ドクター,カラフル太陽ツアー,天に選ばれし名水の地山梨,MUSICA,世界に羽ばたけ山梨ワイン,大村智ものがたり,サテライツ,月の光をあびて"</formula1>
    </dataValidation>
    <dataValidation type="list" allowBlank="1" showInputMessage="1" showErrorMessage="1" sqref="G23:J23" xr:uid="{1294BA9F-002F-4F11-8BA8-7AABAFF9A147}">
      <formula1>"教室内容を選択してください。,もみもみスライム,光るスライム,万華鏡,きらきら宝石探し,星空まんげきょう"</formula1>
    </dataValidation>
    <dataValidation type="list" allowBlank="1" showInputMessage="1" showErrorMessage="1" sqref="G24:J24" xr:uid="{9722F480-D724-41DC-8627-10FEAD42E332}">
      <formula1>"教室内容を選択してください。,ビー玉虫,オリジナルキーホルダー,ちびっこスライム,オリジナル缶バッジ"</formula1>
    </dataValidation>
    <dataValidation type="list" allowBlank="1" showInputMessage="1" showErrorMessage="1" sqref="G25:J25" xr:uid="{7DCACA2F-7CF4-4ECA-810E-A8B717712037}">
      <formula1>"ショーのタイトルを選択してください。,しゃぼん玉タイム,空気であそぼ！,とべ☆ロケット！！,冷た～いはなし"</formula1>
    </dataValidation>
    <dataValidation type="list" allowBlank="1" showInputMessage="1" showErrorMessage="1" sqref="I26:L26" xr:uid="{13BFD0E5-7B1B-46D4-BA31-D49E433DBB80}">
      <formula1>"希望の時間を選択してください。,11:15～11:35,13:30～13:50"</formula1>
    </dataValidation>
    <dataValidation type="list" allowBlank="1" showInputMessage="1" showErrorMessage="1" sqref="I27" xr:uid="{51B1A954-6B4F-4316-B3BD-945FA679AF2A}">
      <formula1>"希望の時間帯を選択してください。,11:00～11:45,12:00～12:45,13:00～13:45"</formula1>
    </dataValidation>
    <dataValidation type="list" allowBlank="1" showInputMessage="1" showErrorMessage="1" sqref="K22:L22" xr:uid="{8C5FA705-6933-47E8-A17D-6FDDBB8A80C2}">
      <formula1>"希望の時間を選択してください。,10:05～10:50,11:45～12:30,13:10～13:55"</formula1>
    </dataValidation>
    <dataValidation type="list" allowBlank="1" showInputMessage="1" showErrorMessage="1" sqref="K23:L24" xr:uid="{94DA43E0-9A12-47BF-BDB9-1AB0DD548E39}">
      <formula1>"希望の時間を選択してください。,11:00～11:30,13:00～13:30"</formula1>
    </dataValidation>
    <dataValidation type="list" allowBlank="1" showInputMessage="1" showErrorMessage="1" sqref="K25:L25" xr:uid="{F5F49A26-17AC-4404-BDC4-25A49245A7A1}">
      <formula1>"希望の時間を選択してください。,10:00～10:25,12:00～12:25,14:00～14:25"</formula1>
    </dataValidation>
    <dataValidation type="list" allowBlank="1" showInputMessage="1" showErrorMessage="1" sqref="C29:F29" xr:uid="{885AB02C-BE80-4E97-BF0D-A111D19A3B15}">
      <formula1>"ご希望の支払い方法を選択してください。,当日現金,銀行振込,支払いなし"</formula1>
    </dataValidation>
    <dataValidation type="list" allowBlank="1" showInputMessage="1" showErrorMessage="1" sqref="E33:F33" xr:uid="{C79E5EC1-B7A7-4B24-835F-FE92CF6140DC}">
      <formula1>"選択してください。,あり,あり(日程未定),なし,済"</formula1>
    </dataValidation>
    <dataValidation type="list" allowBlank="1" showInputMessage="1" showErrorMessage="1" error="【キャンセル】を選択し、ドロップダウンリストよりお選びください。" prompt="選択してください。" sqref="C8" xr:uid="{A0140117-2EC1-46B8-9DD9-F4E1830C1DD1}">
      <formula1>"2026,2027"</formula1>
    </dataValidation>
    <dataValidation type="list" allowBlank="1" showInputMessage="1" showErrorMessage="1" error="【キャンセル】を選択し、ドロップダウンリストよりお選びください。" prompt="選択してください。" sqref="D8" xr:uid="{483146BA-8D6A-4E6E-9B82-972ECD4ACE1A}">
      <formula1>"1,2,3,4,5,6,7,8,9,10,11,12"</formula1>
    </dataValidation>
    <dataValidation type="list" allowBlank="1" showInputMessage="1" showErrorMessage="1" error="【キャンセル】を選択し、ドロップダウンリストよりお選びください。" prompt="選択してください。" sqref="E8" xr:uid="{B4D63391-39FD-4EA7-9C8F-07CBE5F92C0A}">
      <formula1>"1,2,3,4,5,6,7,8,9,10,11,12,13,14,15,16,17,18,19,20,21,22,23,24,25,26,27,28,29,30,31"</formula1>
    </dataValidation>
    <dataValidation allowBlank="1" showInputMessage="1" showErrorMessage="1" promptTitle="必須入力です。" prompt="「学校/幼稚園/保育所団体」は必ず入力してください。" sqref="K10:L11" xr:uid="{A3FAD173-EB82-47C3-9640-A1A3EFBB9538}"/>
  </dataValidations>
  <hyperlinks>
    <hyperlink ref="G3" r:id="rId1" xr:uid="{8EF78B0E-2F0A-46E1-8C81-A72197728264}"/>
  </hyperlinks>
  <printOptions horizontalCentered="1"/>
  <pageMargins left="0.23622047244094491" right="0.23622047244094491" top="0" bottom="0" header="0" footer="0"/>
  <pageSetup paperSize="9" scale="62"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2" id="{3ED2CA99-7B5E-4BC1-9F04-484D582C415E}">
            <xm:f>COUNTIF(休館日!$A$2:$A$42,$B$60)</xm:f>
            <x14:dxf>
              <font>
                <color rgb="FFFF0000"/>
              </font>
              <numFmt numFmtId="190" formatCode=";;;&quot;休館日のため、ご予約できません。&quot;"/>
              <fill>
                <patternFill>
                  <bgColor theme="0" tint="-0.34998626667073579"/>
                </patternFill>
              </fill>
            </x14:dxf>
          </x14:cfRule>
          <xm:sqref>G22:J22</xm:sqref>
        </x14:conditionalFormatting>
        <x14:conditionalFormatting xmlns:xm="http://schemas.microsoft.com/office/excel/2006/main">
          <x14:cfRule type="expression" priority="1" id="{448E3CD4-F887-4503-97E2-249B8986242D}">
            <xm:f>COUNTIF(休館日!$A$2:$A$42,$B$60)</xm:f>
            <x14:dxf>
              <font>
                <color rgb="FFFF0000"/>
              </font>
              <numFmt numFmtId="189" formatCode=";;;&quot;休館日をお確かめの上、ご予約ください。&quot;"/>
              <fill>
                <patternFill>
                  <bgColor theme="0" tint="-0.34998626667073579"/>
                </patternFill>
              </fill>
            </x14:dxf>
          </x14:cfRule>
          <xm:sqref>G23:J23</xm:sqref>
        </x14:conditionalFormatting>
        <x14:conditionalFormatting xmlns:xm="http://schemas.microsoft.com/office/excel/2006/main">
          <x14:cfRule type="expression" priority="4" id="{62A0B231-C9C0-40B7-9268-8E515EE1FEAA}">
            <xm:f>COUNTIF(休館日!$C$2:$C$107,$B$60)</xm:f>
            <x14:dxf>
              <font>
                <color rgb="FFFF0000"/>
              </font>
              <numFmt numFmtId="188" formatCode=";;;&quot;土日祝・繁忙期はご予約できません。&quot;"/>
              <fill>
                <patternFill>
                  <bgColor theme="0" tint="-0.34998626667073579"/>
                </patternFill>
              </fill>
            </x14:dxf>
          </x14:cfRule>
          <xm:sqref>G22:J22</xm:sqref>
        </x14:conditionalFormatting>
        <x14:conditionalFormatting xmlns:xm="http://schemas.microsoft.com/office/excel/2006/main">
          <x14:cfRule type="expression" priority="6" id="{D0E5903B-172E-4F75-9004-8D9D96046495}">
            <xm:f>COUNTIF(休館日!$C$2:$C$107,$B$60)</xm:f>
            <x14:dxf>
              <numFmt numFmtId="187" formatCode=";;;&quot;ご予約できません。&quot;"/>
              <fill>
                <patternFill>
                  <bgColor theme="0" tint="-0.34998626667073579"/>
                </patternFill>
              </fill>
            </x14:dxf>
          </x14:cfRule>
          <xm:sqref>E22:F27 G23:J25 K22:L25 I26:L27</xm:sqref>
        </x14:conditionalFormatting>
        <x14:conditionalFormatting xmlns:xm="http://schemas.microsoft.com/office/excel/2006/main">
          <x14:cfRule type="expression" priority="3" id="{54B1E1A0-D1A7-43C1-BBE1-1EC17ABD4122}">
            <xm:f>COUNTIF(休館日!$A$2:$A$42,$B$60)</xm:f>
            <x14:dxf>
              <numFmt numFmtId="187" formatCode=";;;&quot;ご予約できません。&quot;"/>
              <fill>
                <patternFill>
                  <bgColor theme="0" tint="-0.34998626667073579"/>
                </patternFill>
              </fill>
            </x14:dxf>
          </x14:cfRule>
          <xm:sqref>E22:F27 G24:J25 K22:L25 I26:L27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E926-DE65-4AC2-B0B5-29B8A464E836}">
  <dimension ref="A1:C107"/>
  <sheetViews>
    <sheetView workbookViewId="0">
      <selection activeCell="C109" sqref="C109"/>
    </sheetView>
  </sheetViews>
  <sheetFormatPr defaultRowHeight="18"/>
  <cols>
    <col min="1" max="1" width="15.19921875" bestFit="1" customWidth="1"/>
    <col min="3" max="3" width="15.19921875" bestFit="1" customWidth="1"/>
  </cols>
  <sheetData>
    <row r="1" spans="1:3">
      <c r="A1" t="s">
        <v>87</v>
      </c>
      <c r="C1" t="s">
        <v>88</v>
      </c>
    </row>
    <row r="2" spans="1:3">
      <c r="A2" s="61">
        <v>46118</v>
      </c>
      <c r="C2" s="63">
        <v>46141</v>
      </c>
    </row>
    <row r="3" spans="1:3">
      <c r="A3" s="61">
        <v>46119</v>
      </c>
      <c r="C3" s="63">
        <v>46145</v>
      </c>
    </row>
    <row r="4" spans="1:3">
      <c r="A4" s="61">
        <v>46120</v>
      </c>
      <c r="C4" s="63">
        <v>46146</v>
      </c>
    </row>
    <row r="5" spans="1:3">
      <c r="A5" s="61">
        <v>46125</v>
      </c>
      <c r="C5" s="63">
        <v>46147</v>
      </c>
    </row>
    <row r="6" spans="1:3">
      <c r="A6" s="61">
        <v>46132</v>
      </c>
      <c r="C6" s="63">
        <v>46148</v>
      </c>
    </row>
    <row r="7" spans="1:3">
      <c r="A7" s="61">
        <v>46149</v>
      </c>
      <c r="C7" s="63">
        <v>46223</v>
      </c>
    </row>
    <row r="8" spans="1:3">
      <c r="A8" s="61">
        <v>46150</v>
      </c>
      <c r="C8" s="63">
        <v>46245</v>
      </c>
    </row>
    <row r="9" spans="1:3">
      <c r="A9" s="61">
        <v>46153</v>
      </c>
      <c r="C9" s="63">
        <v>46286</v>
      </c>
    </row>
    <row r="10" spans="1:3">
      <c r="A10" s="61">
        <v>46160</v>
      </c>
      <c r="C10" s="63">
        <v>46287</v>
      </c>
    </row>
    <row r="11" spans="1:3">
      <c r="A11" s="61">
        <v>46174</v>
      </c>
      <c r="C11" s="63">
        <v>46288</v>
      </c>
    </row>
    <row r="12" spans="1:3">
      <c r="A12" s="61">
        <v>46181</v>
      </c>
      <c r="C12" s="63">
        <v>46307</v>
      </c>
    </row>
    <row r="13" spans="1:3">
      <c r="A13" s="61">
        <v>46188</v>
      </c>
      <c r="C13" s="63">
        <v>46329</v>
      </c>
    </row>
    <row r="14" spans="1:3">
      <c r="A14" s="61">
        <v>46209</v>
      </c>
      <c r="C14" s="63">
        <v>46349</v>
      </c>
    </row>
    <row r="15" spans="1:3">
      <c r="A15" s="61">
        <v>46216</v>
      </c>
      <c r="C15" s="63">
        <v>46388</v>
      </c>
    </row>
    <row r="16" spans="1:3">
      <c r="A16" s="61">
        <v>46265</v>
      </c>
      <c r="C16" s="63">
        <v>46398</v>
      </c>
    </row>
    <row r="17" spans="1:3">
      <c r="A17" s="61">
        <v>46266</v>
      </c>
      <c r="C17" s="63">
        <v>46429</v>
      </c>
    </row>
    <row r="18" spans="1:3">
      <c r="A18" s="61">
        <v>46267</v>
      </c>
      <c r="C18" s="63">
        <v>46441</v>
      </c>
    </row>
    <row r="19" spans="1:3">
      <c r="A19" s="61">
        <v>46272</v>
      </c>
      <c r="C19" s="63">
        <v>46467</v>
      </c>
    </row>
    <row r="20" spans="1:3">
      <c r="A20" s="61">
        <v>46279</v>
      </c>
      <c r="C20" s="63">
        <v>46468</v>
      </c>
    </row>
    <row r="21" spans="1:3">
      <c r="A21" s="61">
        <v>46308</v>
      </c>
      <c r="C21" s="63">
        <v>46346</v>
      </c>
    </row>
    <row r="22" spans="1:3">
      <c r="A22" s="61">
        <v>46314</v>
      </c>
      <c r="C22" s="63">
        <v>46113</v>
      </c>
    </row>
    <row r="23" spans="1:3">
      <c r="A23" s="61">
        <v>46321</v>
      </c>
      <c r="C23" s="63">
        <v>46114</v>
      </c>
    </row>
    <row r="24" spans="1:3">
      <c r="A24" s="61">
        <v>46330</v>
      </c>
      <c r="C24" s="63">
        <v>46115</v>
      </c>
    </row>
    <row r="25" spans="1:3">
      <c r="A25" s="61">
        <v>46335</v>
      </c>
      <c r="C25" s="63">
        <v>46116</v>
      </c>
    </row>
    <row r="26" spans="1:3">
      <c r="A26" s="61">
        <v>46342</v>
      </c>
      <c r="C26" s="63">
        <v>46117</v>
      </c>
    </row>
    <row r="27" spans="1:3">
      <c r="A27" s="61">
        <v>46363</v>
      </c>
      <c r="C27" s="63">
        <v>46466</v>
      </c>
    </row>
    <row r="28" spans="1:3">
      <c r="A28" s="61">
        <v>46370</v>
      </c>
      <c r="C28" s="63">
        <v>46467</v>
      </c>
    </row>
    <row r="29" spans="1:3">
      <c r="A29" s="61">
        <v>46377</v>
      </c>
      <c r="C29" s="63">
        <v>46468</v>
      </c>
    </row>
    <row r="30" spans="1:3">
      <c r="A30" s="61">
        <v>46385</v>
      </c>
      <c r="C30" s="63">
        <v>46469</v>
      </c>
    </row>
    <row r="31" spans="1:3">
      <c r="A31" s="61">
        <v>46386</v>
      </c>
      <c r="C31" s="63">
        <v>46470</v>
      </c>
    </row>
    <row r="32" spans="1:3">
      <c r="A32" s="61">
        <v>46387</v>
      </c>
      <c r="C32" s="63">
        <v>46471</v>
      </c>
    </row>
    <row r="33" spans="1:3">
      <c r="A33" s="61">
        <v>46388</v>
      </c>
      <c r="C33" s="63">
        <v>46472</v>
      </c>
    </row>
    <row r="34" spans="1:3">
      <c r="A34" s="61">
        <v>46399</v>
      </c>
      <c r="C34" s="63">
        <v>46473</v>
      </c>
    </row>
    <row r="35" spans="1:3">
      <c r="A35" s="61">
        <v>46400</v>
      </c>
      <c r="C35" s="63">
        <v>46474</v>
      </c>
    </row>
    <row r="36" spans="1:3">
      <c r="A36" s="61">
        <v>46405</v>
      </c>
      <c r="C36" s="63">
        <v>46475</v>
      </c>
    </row>
    <row r="37" spans="1:3">
      <c r="A37" s="61">
        <v>46419</v>
      </c>
      <c r="C37" s="63">
        <v>46476</v>
      </c>
    </row>
    <row r="38" spans="1:3">
      <c r="A38" s="61">
        <v>46426</v>
      </c>
      <c r="C38" s="63">
        <v>46477</v>
      </c>
    </row>
    <row r="39" spans="1:3">
      <c r="A39" s="61">
        <v>46433</v>
      </c>
      <c r="C39" s="63">
        <v>46137</v>
      </c>
    </row>
    <row r="40" spans="1:3">
      <c r="A40" s="61">
        <v>46447</v>
      </c>
      <c r="C40" s="63">
        <v>46138</v>
      </c>
    </row>
    <row r="41" spans="1:3">
      <c r="A41" s="61">
        <v>46454</v>
      </c>
      <c r="C41" s="63">
        <v>46139</v>
      </c>
    </row>
    <row r="42" spans="1:3">
      <c r="A42" s="62">
        <v>46461</v>
      </c>
      <c r="C42" s="63">
        <v>46140</v>
      </c>
    </row>
    <row r="43" spans="1:3">
      <c r="C43" s="63">
        <v>46141</v>
      </c>
    </row>
    <row r="44" spans="1:3">
      <c r="C44" s="63">
        <v>46142</v>
      </c>
    </row>
    <row r="45" spans="1:3">
      <c r="C45" s="63">
        <v>46143</v>
      </c>
    </row>
    <row r="46" spans="1:3">
      <c r="C46" s="63">
        <v>46144</v>
      </c>
    </row>
    <row r="47" spans="1:3">
      <c r="C47" s="63">
        <v>46145</v>
      </c>
    </row>
    <row r="48" spans="1:3">
      <c r="C48" s="63">
        <v>46146</v>
      </c>
    </row>
    <row r="49" spans="3:3">
      <c r="C49" s="63">
        <v>46147</v>
      </c>
    </row>
    <row r="50" spans="3:3">
      <c r="C50" s="63">
        <v>46148</v>
      </c>
    </row>
    <row r="51" spans="3:3">
      <c r="C51" s="63">
        <v>46221</v>
      </c>
    </row>
    <row r="52" spans="3:3">
      <c r="C52" s="63">
        <v>46222</v>
      </c>
    </row>
    <row r="53" spans="3:3">
      <c r="C53" s="63">
        <v>46223</v>
      </c>
    </row>
    <row r="54" spans="3:3">
      <c r="C54" s="63">
        <v>46224</v>
      </c>
    </row>
    <row r="55" spans="3:3">
      <c r="C55" s="63">
        <v>46225</v>
      </c>
    </row>
    <row r="56" spans="3:3">
      <c r="C56" s="63">
        <v>46226</v>
      </c>
    </row>
    <row r="57" spans="3:3">
      <c r="C57" s="63">
        <v>46227</v>
      </c>
    </row>
    <row r="58" spans="3:3">
      <c r="C58" s="63">
        <v>46228</v>
      </c>
    </row>
    <row r="59" spans="3:3">
      <c r="C59" s="63">
        <v>46229</v>
      </c>
    </row>
    <row r="60" spans="3:3">
      <c r="C60" s="63">
        <v>46230</v>
      </c>
    </row>
    <row r="61" spans="3:3">
      <c r="C61" s="63">
        <v>46231</v>
      </c>
    </row>
    <row r="62" spans="3:3">
      <c r="C62" s="63">
        <v>46232</v>
      </c>
    </row>
    <row r="63" spans="3:3">
      <c r="C63" s="63">
        <v>46233</v>
      </c>
    </row>
    <row r="64" spans="3:3">
      <c r="C64" s="63">
        <v>46234</v>
      </c>
    </row>
    <row r="65" spans="3:3">
      <c r="C65" s="63">
        <v>46235</v>
      </c>
    </row>
    <row r="66" spans="3:3">
      <c r="C66" s="63">
        <v>46236</v>
      </c>
    </row>
    <row r="67" spans="3:3">
      <c r="C67" s="63">
        <v>46237</v>
      </c>
    </row>
    <row r="68" spans="3:3">
      <c r="C68" s="63">
        <v>46238</v>
      </c>
    </row>
    <row r="69" spans="3:3">
      <c r="C69" s="63">
        <v>46239</v>
      </c>
    </row>
    <row r="70" spans="3:3">
      <c r="C70" s="63">
        <v>46240</v>
      </c>
    </row>
    <row r="71" spans="3:3">
      <c r="C71" s="63">
        <v>46241</v>
      </c>
    </row>
    <row r="72" spans="3:3">
      <c r="C72" s="63">
        <v>46242</v>
      </c>
    </row>
    <row r="73" spans="3:3">
      <c r="C73" s="63">
        <v>46243</v>
      </c>
    </row>
    <row r="74" spans="3:3">
      <c r="C74" s="63">
        <v>46244</v>
      </c>
    </row>
    <row r="75" spans="3:3">
      <c r="C75" s="63">
        <v>46245</v>
      </c>
    </row>
    <row r="76" spans="3:3">
      <c r="C76" s="63">
        <v>46246</v>
      </c>
    </row>
    <row r="77" spans="3:3">
      <c r="C77" s="63">
        <v>46247</v>
      </c>
    </row>
    <row r="78" spans="3:3">
      <c r="C78" s="63">
        <v>46248</v>
      </c>
    </row>
    <row r="79" spans="3:3">
      <c r="C79" s="63">
        <v>46249</v>
      </c>
    </row>
    <row r="80" spans="3:3">
      <c r="C80" s="63">
        <v>46250</v>
      </c>
    </row>
    <row r="81" spans="3:3">
      <c r="C81" s="63">
        <v>46251</v>
      </c>
    </row>
    <row r="82" spans="3:3">
      <c r="C82" s="63">
        <v>46252</v>
      </c>
    </row>
    <row r="83" spans="3:3">
      <c r="C83" s="63">
        <v>46253</v>
      </c>
    </row>
    <row r="84" spans="3:3">
      <c r="C84" s="63">
        <v>46254</v>
      </c>
    </row>
    <row r="85" spans="3:3">
      <c r="C85" s="63">
        <v>46255</v>
      </c>
    </row>
    <row r="86" spans="3:3">
      <c r="C86" s="63">
        <v>46256</v>
      </c>
    </row>
    <row r="87" spans="3:3">
      <c r="C87" s="63">
        <v>46257</v>
      </c>
    </row>
    <row r="88" spans="3:3">
      <c r="C88" s="63">
        <v>46258</v>
      </c>
    </row>
    <row r="89" spans="3:3">
      <c r="C89" s="63">
        <v>46259</v>
      </c>
    </row>
    <row r="90" spans="3:3">
      <c r="C90" s="63">
        <v>46260</v>
      </c>
    </row>
    <row r="91" spans="3:3">
      <c r="C91" s="63">
        <v>46261</v>
      </c>
    </row>
    <row r="92" spans="3:3">
      <c r="C92" s="63">
        <v>46262</v>
      </c>
    </row>
    <row r="93" spans="3:3">
      <c r="C93" s="63">
        <v>46263</v>
      </c>
    </row>
    <row r="94" spans="3:3">
      <c r="C94" s="63">
        <v>46264</v>
      </c>
    </row>
    <row r="95" spans="3:3">
      <c r="C95" s="63">
        <v>46382</v>
      </c>
    </row>
    <row r="96" spans="3:3">
      <c r="C96" s="63">
        <v>46383</v>
      </c>
    </row>
    <row r="97" spans="3:3">
      <c r="C97" s="63">
        <v>46384</v>
      </c>
    </row>
    <row r="98" spans="3:3">
      <c r="C98" s="63">
        <v>46389</v>
      </c>
    </row>
    <row r="99" spans="3:3">
      <c r="C99" s="63">
        <v>46390</v>
      </c>
    </row>
    <row r="100" spans="3:3">
      <c r="C100" s="63">
        <v>46391</v>
      </c>
    </row>
    <row r="101" spans="3:3">
      <c r="C101" s="63">
        <v>46392</v>
      </c>
    </row>
    <row r="102" spans="3:3">
      <c r="C102" s="63">
        <v>46393</v>
      </c>
    </row>
    <row r="103" spans="3:3">
      <c r="C103" s="63">
        <v>46394</v>
      </c>
    </row>
    <row r="104" spans="3:3">
      <c r="C104" s="63">
        <v>46395</v>
      </c>
    </row>
    <row r="105" spans="3:3">
      <c r="C105" s="63">
        <v>46396</v>
      </c>
    </row>
    <row r="106" spans="3:3">
      <c r="C106" s="63">
        <v>46397</v>
      </c>
    </row>
    <row r="107" spans="3:3">
      <c r="C107" s="64">
        <v>46398</v>
      </c>
    </row>
  </sheetData>
  <sheetProtection algorithmName="SHA-512" hashValue="b3MMPVXlvyXuonI5HNZihvnSv4bJseyds62o1J2Uw0mBDkIjw3b725wYLn0wukkzjtfJmct7mEICrVnifMpC3Q==" saltValue="xtDZIL8AhugBLyyb/kbhCA==" spinCount="100000" sheet="1" objects="1" scenarios="1"/>
  <phoneticPr fontId="21"/>
  <pageMargins left="0.7" right="0.7" top="0.75" bottom="0.75" header="0.3" footer="0.3"/>
  <pageSetup paperSize="9" orientation="portrait" horizontalDpi="0" verticalDpi="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休館日</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YK27-3</dc:creator>
  <cp:lastModifiedBy>YK27-3</cp:lastModifiedBy>
  <cp:lastPrinted>2025-09-09T04:32:11Z</cp:lastPrinted>
  <dcterms:created xsi:type="dcterms:W3CDTF">2024-07-10T04:39:02Z</dcterms:created>
  <dcterms:modified xsi:type="dcterms:W3CDTF">2026-03-20T02:03:32Z</dcterms:modified>
</cp:coreProperties>
</file>